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77.xml" ContentType="application/vnd.openxmlformats-officedocument.spreadsheetml.worksheet+xml"/>
  <Override PartName="/xl/worksheets/sheet76.xml" ContentType="application/vnd.openxmlformats-officedocument.spreadsheetml.worksheet+xml"/>
  <Override PartName="/xl/worksheets/sheet75.xml" ContentType="application/vnd.openxmlformats-officedocument.spreadsheetml.worksheet+xml"/>
  <Override PartName="/xl/worksheets/sheet74.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4.xml" ContentType="application/vnd.openxmlformats-officedocument.spreadsheetml.worksheet+xml"/>
  <Override PartName="/xl/worksheets/sheet83.xml" ContentType="application/vnd.openxmlformats-officedocument.spreadsheetml.worksheet+xml"/>
  <Override PartName="/xl/worksheets/sheet82.xml" ContentType="application/vnd.openxmlformats-officedocument.spreadsheetml.worksheet+xml"/>
  <Override PartName="/xl/worksheets/sheet81.xml" ContentType="application/vnd.openxmlformats-officedocument.spreadsheetml.worksheet+xml"/>
  <Override PartName="/xl/worksheets/sheet73.xml" ContentType="application/vnd.openxmlformats-officedocument.spreadsheetml.worksheet+xml"/>
  <Override PartName="/xl/worksheets/sheet72.xml" ContentType="application/vnd.openxmlformats-officedocument.spreadsheetml.worksheet+xml"/>
  <Override PartName="/xl/worksheets/sheet71.xml" ContentType="application/vnd.openxmlformats-officedocument.spreadsheetml.worksheet+xml"/>
  <Override PartName="/xl/worksheets/sheet63.xml" ContentType="application/vnd.openxmlformats-officedocument.spreadsheetml.worksheet+xml"/>
  <Override PartName="/xl/worksheets/sheet62.xml" ContentType="application/vnd.openxmlformats-officedocument.spreadsheetml.worksheet+xml"/>
  <Override PartName="/xl/worksheets/sheet61.xml" ContentType="application/vnd.openxmlformats-officedocument.spreadsheetml.worksheet+xml"/>
  <Override PartName="/xl/worksheets/sheet60.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70.xml" ContentType="application/vnd.openxmlformats-officedocument.spreadsheetml.worksheet+xml"/>
  <Override PartName="/xl/worksheets/sheet69.xml" ContentType="application/vnd.openxmlformats-officedocument.spreadsheetml.worksheet+xml"/>
  <Override PartName="/xl/worksheets/sheet6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105.xml" ContentType="application/vnd.openxmlformats-officedocument.spreadsheetml.worksheet+xml"/>
  <Override PartName="/xl/worksheets/sheet104.xml" ContentType="application/vnd.openxmlformats-officedocument.spreadsheetml.worksheet+xml"/>
  <Override PartName="/xl/worksheets/sheet103.xml" ContentType="application/vnd.openxmlformats-officedocument.spreadsheetml.worksheet+xml"/>
  <Override PartName="/xl/worksheets/sheet102.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1.xml" ContentType="application/vnd.openxmlformats-officedocument.spreadsheetml.worksheet+xml"/>
  <Override PartName="/xl/worksheets/sheet100.xml" ContentType="application/vnd.openxmlformats-officedocument.spreadsheetml.worksheet+xml"/>
  <Override PartName="/xl/worksheets/sheet99.xml" ContentType="application/vnd.openxmlformats-officedocument.spreadsheetml.worksheet+xml"/>
  <Override PartName="/xl/worksheets/sheet91.xml" ContentType="application/vnd.openxmlformats-officedocument.spreadsheetml.worksheet+xml"/>
  <Override PartName="/xl/worksheets/sheet90.xml" ContentType="application/vnd.openxmlformats-officedocument.spreadsheetml.worksheet+xml"/>
  <Override PartName="/xl/worksheets/sheet89.xml" ContentType="application/vnd.openxmlformats-officedocument.spreadsheetml.worksheet+xml"/>
  <Override PartName="/xl/worksheets/sheet88.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8.xml" ContentType="application/vnd.openxmlformats-officedocument.spreadsheetml.worksheet+xml"/>
  <Override PartName="/xl/worksheets/sheet97.xml" ContentType="application/vnd.openxmlformats-officedocument.spreadsheetml.worksheet+xml"/>
  <Override PartName="/xl/worksheets/sheet96.xml" ContentType="application/vnd.openxmlformats-officedocument.spreadsheetml.worksheet+xml"/>
  <Override PartName="/xl/worksheets/sheet95.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57.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8.xml" ContentType="application/vnd.openxmlformats-officedocument.spreadsheetml.worksheet+xml"/>
  <Override PartName="/xl/worksheets/sheet30.xml" ContentType="application/vnd.openxmlformats-officedocument.spreadsheetml.worksheet+xml"/>
  <Override PartName="/xl/worksheets/sheet32.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6.xml" ContentType="application/vnd.openxmlformats-officedocument.spreadsheetml.worksheet+xml"/>
  <Override PartName="/xl/worksheets/sheet55.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31.xml" ContentType="application/vnd.openxmlformats-officedocument.spreadsheetml.worksheet+xml"/>
  <Override PartName="/xl/worksheets/sheet45.xml" ContentType="application/vnd.openxmlformats-officedocument.spreadsheetml.worksheet+xml"/>
  <Override PartName="/xl/worksheets/sheet43.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44.xml" ContentType="application/vnd.openxmlformats-officedocument.spreadsheetml.worksheet+xml"/>
  <Override PartName="/xl/worksheets/sheet37.xml" ContentType="application/vnd.openxmlformats-officedocument.spreadsheetml.worksheet+xml"/>
  <Override PartName="/xl/worksheets/sheet39.xml" ContentType="application/vnd.openxmlformats-officedocument.spreadsheetml.worksheet+xml"/>
  <Override PartName="/xl/worksheets/sheet42.xml" ContentType="application/vnd.openxmlformats-officedocument.spreadsheetml.worksheet+xml"/>
  <Override PartName="/xl/worksheets/sheet38.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9885" tabRatio="803"/>
  </bookViews>
  <sheets>
    <sheet name="INDICE" sheetId="2" r:id="rId1"/>
    <sheet name="Nota metodológica" sheetId="3" r:id="rId2"/>
    <sheet name="Inventario empresas" sheetId="4" r:id="rId3"/>
    <sheet name="Tabla 1" sheetId="833" r:id="rId4"/>
    <sheet name="Tabla 2" sheetId="834" r:id="rId5"/>
    <sheet name="Tabla 2.1" sheetId="835" r:id="rId6"/>
    <sheet name="Tabla 2.2" sheetId="836" r:id="rId7"/>
    <sheet name="Tabla 2.2.1" sheetId="837" r:id="rId8"/>
    <sheet name="Tabla 2.2.1.1" sheetId="838" r:id="rId9"/>
    <sheet name="Tabla 2.2.1.2" sheetId="839" r:id="rId10"/>
    <sheet name="Tabla 2.2.1.3" sheetId="840" r:id="rId11"/>
    <sheet name="Tabla 2.2.1.4" sheetId="841" r:id="rId12"/>
    <sheet name="Tabla 2.2.1.5" sheetId="842" r:id="rId13"/>
    <sheet name="Tabla 2.2.1.6" sheetId="843" r:id="rId14"/>
    <sheet name="Tabla 2.2.1.7" sheetId="844" r:id="rId15"/>
    <sheet name="Tabla 2.2.1.8" sheetId="845" r:id="rId16"/>
    <sheet name="Tabla 2.2.1.9" sheetId="846" r:id="rId17"/>
    <sheet name="Tabla 2.2.1.10" sheetId="847" r:id="rId18"/>
    <sheet name="Tabla 2.2.1.11" sheetId="848" r:id="rId19"/>
    <sheet name="Tabla 2.2.1.12" sheetId="849" r:id="rId20"/>
    <sheet name="Tabla 2.2.1.13" sheetId="850" r:id="rId21"/>
    <sheet name="Tabla 2.2.1.14" sheetId="851" r:id="rId22"/>
    <sheet name="Hoja1" sheetId="937" r:id="rId23"/>
    <sheet name="Tabla 2.2.1.15" sheetId="852" r:id="rId24"/>
    <sheet name="Tabla 2.2.1.16" sheetId="853" r:id="rId25"/>
    <sheet name="Tabla 2.2.1.17" sheetId="854" r:id="rId26"/>
    <sheet name="Tabla 2.3" sheetId="855" r:id="rId27"/>
    <sheet name="Tabla 3" sheetId="856" r:id="rId28"/>
    <sheet name="Tabla 3.1" sheetId="857" r:id="rId29"/>
    <sheet name="Tabla 3.2" sheetId="858" r:id="rId30"/>
    <sheet name="Tabla 3.3" sheetId="859" r:id="rId31"/>
    <sheet name="Tabla 3.4" sheetId="860" r:id="rId32"/>
    <sheet name="Tabla 3.5" sheetId="861" r:id="rId33"/>
    <sheet name="Tabla 4" sheetId="862" r:id="rId34"/>
    <sheet name="Tabla 5" sheetId="863" r:id="rId35"/>
    <sheet name="Tabla 6" sheetId="864" r:id="rId36"/>
    <sheet name="Tabla 7" sheetId="865" r:id="rId37"/>
    <sheet name="Tabla 8" sheetId="866" r:id="rId38"/>
    <sheet name="Tabla 9" sheetId="867" r:id="rId39"/>
    <sheet name="Tabla 10" sheetId="868" r:id="rId40"/>
    <sheet name="Tabla 11" sheetId="869" r:id="rId41"/>
    <sheet name="Tabla 12" sheetId="870" r:id="rId42"/>
    <sheet name="Tabla 13" sheetId="871" r:id="rId43"/>
    <sheet name="Tabla 14" sheetId="872" r:id="rId44"/>
    <sheet name="Tabla 15" sheetId="873" r:id="rId45"/>
    <sheet name="Tabla 16" sheetId="874" r:id="rId46"/>
    <sheet name="Tabla 17" sheetId="875" r:id="rId47"/>
    <sheet name="Tabla 18" sheetId="876" r:id="rId48"/>
    <sheet name="Tabla 19" sheetId="877" r:id="rId49"/>
    <sheet name="Tabla 20" sheetId="878" r:id="rId50"/>
    <sheet name="Tabla 21" sheetId="879" r:id="rId51"/>
    <sheet name="Tabla 22" sheetId="880" r:id="rId52"/>
    <sheet name="Tabla 23" sheetId="881" r:id="rId53"/>
    <sheet name="Tabla 24" sheetId="882" r:id="rId54"/>
    <sheet name="Tabla 25" sheetId="883" r:id="rId55"/>
    <sheet name="Tabla 26" sheetId="884" r:id="rId56"/>
    <sheet name="Tabla 27" sheetId="885" r:id="rId57"/>
    <sheet name="Tabla 28" sheetId="886" r:id="rId58"/>
    <sheet name="Tabla 29" sheetId="887" r:id="rId59"/>
    <sheet name="Tabla 30" sheetId="888" r:id="rId60"/>
    <sheet name="Tabla 31" sheetId="889" r:id="rId61"/>
    <sheet name="Tabla 32" sheetId="890" r:id="rId62"/>
    <sheet name="Tabla 33" sheetId="891" r:id="rId63"/>
    <sheet name="Tabla 34" sheetId="892" r:id="rId64"/>
    <sheet name="Tabla 35" sheetId="893" r:id="rId65"/>
    <sheet name="Tabla 36" sheetId="894" r:id="rId66"/>
    <sheet name="Tabla 37" sheetId="895" r:id="rId67"/>
    <sheet name="Tabla 38" sheetId="896" r:id="rId68"/>
    <sheet name="Tabla 39" sheetId="897" r:id="rId69"/>
    <sheet name="Tabla 40" sheetId="898" r:id="rId70"/>
    <sheet name="Tabla 41" sheetId="899" r:id="rId71"/>
    <sheet name="Tabla 42" sheetId="900" r:id="rId72"/>
    <sheet name="Tabla 43" sheetId="901" r:id="rId73"/>
    <sheet name="Tabla 44" sheetId="902" r:id="rId74"/>
    <sheet name="Tabla 45" sheetId="903" r:id="rId75"/>
    <sheet name="Tabla 46" sheetId="904" r:id="rId76"/>
    <sheet name="Tabla 47" sheetId="905" r:id="rId77"/>
    <sheet name="Tabla 48" sheetId="906" r:id="rId78"/>
    <sheet name="Tabla 49" sheetId="907" r:id="rId79"/>
    <sheet name="Tabla 50" sheetId="908" r:id="rId80"/>
    <sheet name="Tabla 51" sheetId="909" r:id="rId81"/>
    <sheet name="Tabla 52" sheetId="910" r:id="rId82"/>
    <sheet name="Tabla 53" sheetId="911" r:id="rId83"/>
    <sheet name="Tabla 54" sheetId="912" r:id="rId84"/>
    <sheet name="Tabla 55" sheetId="913" r:id="rId85"/>
    <sheet name="Tabla 56" sheetId="914" r:id="rId86"/>
    <sheet name="Tabla 57" sheetId="915" r:id="rId87"/>
    <sheet name="Tabla 58" sheetId="916" r:id="rId88"/>
    <sheet name="Tabla 59" sheetId="917" r:id="rId89"/>
    <sheet name="Tabla 60" sheetId="918" r:id="rId90"/>
    <sheet name="Tabla 61" sheetId="919" r:id="rId91"/>
    <sheet name="Tabla 62" sheetId="920" r:id="rId92"/>
    <sheet name="Tabla 63" sheetId="921" r:id="rId93"/>
    <sheet name="Tabla 64" sheetId="922" r:id="rId94"/>
    <sheet name="Tabla 65" sheetId="923" r:id="rId95"/>
    <sheet name="Tabla 66" sheetId="924" r:id="rId96"/>
    <sheet name="Tabla 67" sheetId="925" r:id="rId97"/>
    <sheet name="Tabla 68" sheetId="926" r:id="rId98"/>
    <sheet name="Tabla 69" sheetId="927" r:id="rId99"/>
    <sheet name="Tabla 70" sheetId="928" r:id="rId100"/>
    <sheet name="Tabla 71" sheetId="929" r:id="rId101"/>
    <sheet name="Tabla 72" sheetId="930" r:id="rId102"/>
    <sheet name="Tabla 73" sheetId="931" r:id="rId103"/>
    <sheet name="Tabla 74" sheetId="932" r:id="rId104"/>
    <sheet name="Tabla 75" sheetId="933" r:id="rId105"/>
    <sheet name="Tabla 76" sheetId="934" r:id="rId106"/>
    <sheet name="Tabla 77" sheetId="935" r:id="rId107"/>
    <sheet name="Tabla 78" sheetId="936" r:id="rId108"/>
  </sheets>
  <definedNames>
    <definedName name="_xlnm.Print_Area" localSheetId="2">'Inventario empresas'!$B$1:$B$716</definedName>
    <definedName name="_xlnm.Print_Area" localSheetId="1">'Nota metodológica'!$B$1:$B$107</definedName>
    <definedName name="_xlnm.Print_Area" localSheetId="3">'Tabla 1'!$B$1:$I$146</definedName>
    <definedName name="_xlnm.Print_Area" localSheetId="39">'Tabla 10'!$B$1:$I$146</definedName>
    <definedName name="_xlnm.Print_Area" localSheetId="40">'Tabla 11'!$B$1:$I$146</definedName>
    <definedName name="_xlnm.Print_Area" localSheetId="41">'Tabla 12'!$B$1:$I$146</definedName>
    <definedName name="_xlnm.Print_Area" localSheetId="42">'Tabla 13'!$B$1:$I$146</definedName>
    <definedName name="_xlnm.Print_Area" localSheetId="43">'Tabla 14'!$B$1:$I$146</definedName>
    <definedName name="_xlnm.Print_Area" localSheetId="44">'Tabla 15'!$B$1:$I$146</definedName>
    <definedName name="_xlnm.Print_Area" localSheetId="45">'Tabla 16'!$B$1:$I$142</definedName>
    <definedName name="_xlnm.Print_Area" localSheetId="46">'Tabla 17'!$B$1:$I$146</definedName>
    <definedName name="_xlnm.Print_Area" localSheetId="47">'Tabla 18'!$B$1:$I$146</definedName>
    <definedName name="_xlnm.Print_Area" localSheetId="48">'Tabla 19'!$B$1:$I$146</definedName>
    <definedName name="_xlnm.Print_Area" localSheetId="4">'Tabla 2'!$B$1:$I$146</definedName>
    <definedName name="_xlnm.Print_Area" localSheetId="5">'Tabla 2.1'!$B$1:$I$146</definedName>
    <definedName name="_xlnm.Print_Area" localSheetId="6">'Tabla 2.2'!$B$1:$I$146</definedName>
    <definedName name="_xlnm.Print_Area" localSheetId="7">'Tabla 2.2.1'!$B$1:$I$146</definedName>
    <definedName name="_xlnm.Print_Area" localSheetId="8">'Tabla 2.2.1.1'!$B$1:$I$146</definedName>
    <definedName name="_xlnm.Print_Area" localSheetId="17">'Tabla 2.2.1.10'!$B$1:$I$146</definedName>
    <definedName name="_xlnm.Print_Area" localSheetId="18">'Tabla 2.2.1.11'!$B$1:$I$146</definedName>
    <definedName name="_xlnm.Print_Area" localSheetId="19">'Tabla 2.2.1.12'!$B$1:$I$146</definedName>
    <definedName name="_xlnm.Print_Area" localSheetId="20">'Tabla 2.2.1.13'!$B$1:$I$146</definedName>
    <definedName name="_xlnm.Print_Area" localSheetId="21">'Tabla 2.2.1.14'!$B$1:$I$146</definedName>
    <definedName name="_xlnm.Print_Area" localSheetId="23">'Tabla 2.2.1.15'!$B$1:$I$146</definedName>
    <definedName name="_xlnm.Print_Area" localSheetId="24">'Tabla 2.2.1.16'!$B$1:$I$146</definedName>
    <definedName name="_xlnm.Print_Area" localSheetId="25">'Tabla 2.2.1.17'!$B$1:$I$146</definedName>
    <definedName name="_xlnm.Print_Area" localSheetId="9">'Tabla 2.2.1.2'!$B$1:$I$146</definedName>
    <definedName name="_xlnm.Print_Area" localSheetId="10">'Tabla 2.2.1.3'!$B$1:$I$146</definedName>
    <definedName name="_xlnm.Print_Area" localSheetId="11">'Tabla 2.2.1.4'!$B$1:$I$146</definedName>
    <definedName name="_xlnm.Print_Area" localSheetId="12">'Tabla 2.2.1.5'!$B$1:$I$146</definedName>
    <definedName name="_xlnm.Print_Area" localSheetId="13">'Tabla 2.2.1.6'!$B$1:$I$146</definedName>
    <definedName name="_xlnm.Print_Area" localSheetId="14">'Tabla 2.2.1.7'!$B$1:$I$146</definedName>
    <definedName name="_xlnm.Print_Area" localSheetId="15">'Tabla 2.2.1.8'!$B$1:$I$146</definedName>
    <definedName name="_xlnm.Print_Area" localSheetId="16">'Tabla 2.2.1.9'!$B$1:$I$146</definedName>
    <definedName name="_xlnm.Print_Area" localSheetId="26">'Tabla 2.3'!$B$1:$I$146</definedName>
    <definedName name="_xlnm.Print_Area" localSheetId="49">'Tabla 20'!$B$1:$I$146</definedName>
    <definedName name="_xlnm.Print_Area" localSheetId="50">'Tabla 21'!$B$1:$I$146</definedName>
    <definedName name="_xlnm.Print_Area" localSheetId="51">'Tabla 22'!$B$1:$I$146</definedName>
    <definedName name="_xlnm.Print_Area" localSheetId="52">'Tabla 23'!$B$1:$I$146</definedName>
    <definedName name="_xlnm.Print_Area" localSheetId="53">'Tabla 24'!$B$1:$I$146</definedName>
    <definedName name="_xlnm.Print_Area" localSheetId="54">'Tabla 25'!$B$1:$I$146</definedName>
    <definedName name="_xlnm.Print_Area" localSheetId="55">'Tabla 26'!$B$1:$I$146</definedName>
    <definedName name="_xlnm.Print_Area" localSheetId="56">'Tabla 27'!$B$1:$I$146</definedName>
    <definedName name="_xlnm.Print_Area" localSheetId="57">'Tabla 28'!$B$1:$I$146</definedName>
    <definedName name="_xlnm.Print_Area" localSheetId="58">'Tabla 29'!$B$1:$I$146</definedName>
    <definedName name="_xlnm.Print_Area" localSheetId="27">'Tabla 3'!$B$1:$I$146</definedName>
    <definedName name="_xlnm.Print_Area" localSheetId="28">'Tabla 3.1'!$B$1:$I$146</definedName>
    <definedName name="_xlnm.Print_Area" localSheetId="29">'Tabla 3.2'!$B$1:$I$146</definedName>
    <definedName name="_xlnm.Print_Area" localSheetId="30">'Tabla 3.3'!$B$1:$I$146</definedName>
    <definedName name="_xlnm.Print_Area" localSheetId="31">'Tabla 3.4'!$B$1:$I$146</definedName>
    <definedName name="_xlnm.Print_Area" localSheetId="32">'Tabla 3.5'!$B$1:$I$146</definedName>
    <definedName name="_xlnm.Print_Area" localSheetId="59">'Tabla 30'!$B$1:$I$146</definedName>
    <definedName name="_xlnm.Print_Area" localSheetId="60">'Tabla 31'!$B$1:$I$146</definedName>
    <definedName name="_xlnm.Print_Area" localSheetId="61">'Tabla 32'!$B$1:$I$146</definedName>
    <definedName name="_xlnm.Print_Area" localSheetId="62">'Tabla 33'!$B$1:$I$146</definedName>
    <definedName name="_xlnm.Print_Area" localSheetId="63">'Tabla 34'!$B$1:$I$146</definedName>
    <definedName name="_xlnm.Print_Area" localSheetId="64">'Tabla 35'!$B$1:$I$146</definedName>
    <definedName name="_xlnm.Print_Area" localSheetId="65">'Tabla 36'!$B$1:$I$146</definedName>
    <definedName name="_xlnm.Print_Area" localSheetId="66">'Tabla 37'!$B$1:$I$146</definedName>
    <definedName name="_xlnm.Print_Area" localSheetId="67">'Tabla 38'!$B$1:$I$146</definedName>
    <definedName name="_xlnm.Print_Area" localSheetId="68">'Tabla 39'!$B$1:$I$146</definedName>
    <definedName name="_xlnm.Print_Area" localSheetId="33">'Tabla 4'!$B$1:$I$146</definedName>
    <definedName name="_xlnm.Print_Area" localSheetId="69">'Tabla 40'!$B$1:$I$146</definedName>
    <definedName name="_xlnm.Print_Area" localSheetId="70">'Tabla 41'!$B$1:$I$146</definedName>
    <definedName name="_xlnm.Print_Area" localSheetId="71">'Tabla 42'!$B$1:$I$146</definedName>
    <definedName name="_xlnm.Print_Area" localSheetId="72">'Tabla 43'!$B$1:$I$146</definedName>
    <definedName name="_xlnm.Print_Area" localSheetId="73">'Tabla 44'!$B$1:$I$146</definedName>
    <definedName name="_xlnm.Print_Area" localSheetId="74">'Tabla 45'!$B$1:$I$146</definedName>
    <definedName name="_xlnm.Print_Area" localSheetId="75">'Tabla 46'!$B$1:$I$146</definedName>
    <definedName name="_xlnm.Print_Area" localSheetId="76">'Tabla 47'!$B$1:$I$146</definedName>
    <definedName name="_xlnm.Print_Area" localSheetId="77">'Tabla 48'!$B$1:$I$146</definedName>
    <definedName name="_xlnm.Print_Area" localSheetId="78">'Tabla 49'!$B$1:$I$146</definedName>
    <definedName name="_xlnm.Print_Area" localSheetId="34">'Tabla 5'!$B$1:$I$146</definedName>
    <definedName name="_xlnm.Print_Area" localSheetId="79">'Tabla 50'!$B$1:$I$146</definedName>
    <definedName name="_xlnm.Print_Area" localSheetId="80">'Tabla 51'!$B$1:$I$146</definedName>
    <definedName name="_xlnm.Print_Area" localSheetId="81">'Tabla 52'!$B$1:$I$146</definedName>
    <definedName name="_xlnm.Print_Area" localSheetId="82">'Tabla 53'!$B$1:$I$146</definedName>
    <definedName name="_xlnm.Print_Area" localSheetId="83">'Tabla 54'!$B$1:$I$146</definedName>
    <definedName name="_xlnm.Print_Area" localSheetId="84">'Tabla 55'!$B$1:$I$146</definedName>
    <definedName name="_xlnm.Print_Area" localSheetId="85">'Tabla 56'!$B$1:$I$146</definedName>
    <definedName name="_xlnm.Print_Area" localSheetId="86">'Tabla 57'!$B$1:$I$146</definedName>
    <definedName name="_xlnm.Print_Area" localSheetId="87">'Tabla 58'!$B$1:$I$146</definedName>
    <definedName name="_xlnm.Print_Area" localSheetId="88">'Tabla 59'!$B$1:$I$146</definedName>
    <definedName name="_xlnm.Print_Area" localSheetId="35">'Tabla 6'!$B$1:$I$146</definedName>
    <definedName name="_xlnm.Print_Area" localSheetId="89">'Tabla 60'!$B$1:$I$146</definedName>
    <definedName name="_xlnm.Print_Area" localSheetId="90">'Tabla 61'!$B$1:$I$146</definedName>
    <definedName name="_xlnm.Print_Area" localSheetId="91">'Tabla 62'!$B$1:$I$146</definedName>
    <definedName name="_xlnm.Print_Area" localSheetId="92">'Tabla 63'!$B$1:$I$146</definedName>
    <definedName name="_xlnm.Print_Area" localSheetId="93">'Tabla 64'!$B$1:$I$146</definedName>
    <definedName name="_xlnm.Print_Area" localSheetId="94">'Tabla 65'!$B$1:$I$146</definedName>
    <definedName name="_xlnm.Print_Area" localSheetId="95">'Tabla 66'!$B$1:$I$146</definedName>
    <definedName name="_xlnm.Print_Area" localSheetId="96">'Tabla 67'!$B$1:$I$146</definedName>
    <definedName name="_xlnm.Print_Area" localSheetId="97">'Tabla 68'!$B$1:$I$146</definedName>
    <definedName name="_xlnm.Print_Area" localSheetId="98">'Tabla 69'!$B$1:$I$146</definedName>
    <definedName name="_xlnm.Print_Area" localSheetId="36">'Tabla 7'!$B$1:$I$146</definedName>
    <definedName name="_xlnm.Print_Area" localSheetId="99">'Tabla 70'!$B$1:$I$146</definedName>
    <definedName name="_xlnm.Print_Area" localSheetId="100">'Tabla 71'!$B$1:$I$146</definedName>
    <definedName name="_xlnm.Print_Area" localSheetId="101">'Tabla 72'!$B$1:$I$146</definedName>
    <definedName name="_xlnm.Print_Area" localSheetId="102">'Tabla 73'!$B$1:$I$146</definedName>
    <definedName name="_xlnm.Print_Area" localSheetId="103">'Tabla 74'!$B$1:$I$146</definedName>
    <definedName name="_xlnm.Print_Area" localSheetId="104">'Tabla 75'!$B$1:$I$146</definedName>
    <definedName name="_xlnm.Print_Area" localSheetId="105">'Tabla 76'!$B$1:$I$146</definedName>
    <definedName name="_xlnm.Print_Area" localSheetId="106">'Tabla 77'!$B$1:$I$146</definedName>
    <definedName name="_xlnm.Print_Area" localSheetId="107">'Tabla 78'!$B$1:$M$144</definedName>
    <definedName name="_xlnm.Print_Area" localSheetId="37">'Tabla 8'!$B$1:$I$146</definedName>
    <definedName name="_xlnm.Print_Area" localSheetId="38">'Tabla 9'!$B$1:$I$146</definedName>
    <definedName name="INDICE" localSheetId="1">#REF!</definedName>
    <definedName name="INDICE">#REF!</definedName>
    <definedName name="Tabla_28__Rama_25._Captación__depuración_y_distribución_de_agua">INDICE!$B$90</definedName>
    <definedName name="Tabla_33__Rama_30._Comercio_al_por_menor__excepto_de_vehículos_de_motor_y_motocicletas" localSheetId="1">INDICE!#REF!</definedName>
    <definedName name="Tabla_33__Rama_30._Comercio_al_por_menor__excepto_de_vehículos_de_motor_y_motocicletas">INDICE!#REF!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1" i="936" l="1"/>
  <c r="M140" i="936" l="1"/>
  <c r="M109" i="936"/>
  <c r="M95" i="936"/>
  <c r="M68" i="936"/>
  <c r="M24" i="936"/>
  <c r="F28" i="936"/>
  <c r="M43" i="936"/>
  <c r="M83" i="936"/>
  <c r="M15" i="936"/>
  <c r="M103" i="936"/>
  <c r="M86" i="936"/>
  <c r="M80" i="936"/>
  <c r="G120" i="936"/>
  <c r="M139" i="936"/>
  <c r="E120" i="936"/>
  <c r="M63" i="936"/>
  <c r="M19" i="936"/>
  <c r="M41" i="936"/>
  <c r="M16" i="936"/>
  <c r="M38" i="936"/>
  <c r="E74" i="936"/>
  <c r="M67" i="936"/>
  <c r="M65" i="936"/>
  <c r="M36" i="936"/>
  <c r="I28" i="936"/>
  <c r="H96" i="936"/>
  <c r="J28" i="936"/>
  <c r="I96" i="936"/>
  <c r="K28" i="936"/>
  <c r="M14" i="936"/>
  <c r="M18" i="936"/>
  <c r="M62" i="936"/>
  <c r="M92" i="936"/>
  <c r="M138" i="936"/>
  <c r="M105" i="936"/>
  <c r="M135" i="936"/>
  <c r="M59" i="936"/>
  <c r="C96" i="936"/>
  <c r="M89" i="936"/>
  <c r="M118" i="936"/>
  <c r="D51" i="936"/>
  <c r="F51" i="936"/>
  <c r="M50" i="936"/>
  <c r="M106" i="936"/>
  <c r="M132" i="936"/>
  <c r="M25" i="936"/>
  <c r="E51" i="936"/>
  <c r="M47" i="936"/>
  <c r="M72" i="936"/>
  <c r="M115" i="936"/>
  <c r="M119" i="936"/>
  <c r="M129" i="936"/>
  <c r="C28" i="936"/>
  <c r="M93" i="936"/>
  <c r="L96" i="936"/>
  <c r="M22" i="936"/>
  <c r="M34" i="936"/>
  <c r="M44" i="936"/>
  <c r="H51" i="936"/>
  <c r="M66" i="936"/>
  <c r="F120" i="936"/>
  <c r="M112" i="936"/>
  <c r="D120" i="936"/>
  <c r="J96" i="936"/>
  <c r="M90" i="936"/>
  <c r="M142" i="936"/>
  <c r="M21" i="936"/>
  <c r="I51" i="936"/>
  <c r="M69" i="936"/>
  <c r="M40" i="936"/>
  <c r="M13" i="936"/>
  <c r="M57" i="936"/>
  <c r="M84" i="936"/>
  <c r="M87" i="936"/>
  <c r="J120" i="936"/>
  <c r="M107" i="936"/>
  <c r="M60" i="936"/>
  <c r="L120" i="936"/>
  <c r="M110" i="936"/>
  <c r="M136" i="936"/>
  <c r="L51" i="936"/>
  <c r="M81" i="936"/>
  <c r="K120" i="936"/>
  <c r="M48" i="936"/>
  <c r="F74" i="936"/>
  <c r="M35" i="936"/>
  <c r="G74" i="936"/>
  <c r="M94" i="936"/>
  <c r="C144" i="936"/>
  <c r="M26" i="936"/>
  <c r="H74" i="936"/>
  <c r="G96" i="936"/>
  <c r="M117" i="936"/>
  <c r="D144" i="936"/>
  <c r="M133" i="936"/>
  <c r="E144" i="936"/>
  <c r="M143" i="936"/>
  <c r="M20" i="936"/>
  <c r="J51" i="936"/>
  <c r="M45" i="936"/>
  <c r="J74" i="936"/>
  <c r="M64" i="936"/>
  <c r="M91" i="936"/>
  <c r="M114" i="936"/>
  <c r="F144" i="936"/>
  <c r="M11" i="936"/>
  <c r="K96" i="936"/>
  <c r="K51" i="936"/>
  <c r="M88" i="936"/>
  <c r="H120" i="936"/>
  <c r="G144" i="936"/>
  <c r="M130" i="936"/>
  <c r="K74" i="936"/>
  <c r="M111" i="936"/>
  <c r="I74" i="936"/>
  <c r="M61" i="936"/>
  <c r="I120" i="936"/>
  <c r="H144" i="936"/>
  <c r="M137" i="936"/>
  <c r="M23" i="936"/>
  <c r="M58" i="936"/>
  <c r="M73" i="936"/>
  <c r="M85" i="936"/>
  <c r="I144" i="936"/>
  <c r="M17" i="936"/>
  <c r="D74" i="936"/>
  <c r="M108" i="936"/>
  <c r="J144" i="936"/>
  <c r="H28" i="936"/>
  <c r="C51" i="936"/>
  <c r="D28" i="936"/>
  <c r="L74" i="936"/>
  <c r="M27" i="936"/>
  <c r="M42" i="936"/>
  <c r="M82" i="936"/>
  <c r="K144" i="936"/>
  <c r="M134" i="936"/>
  <c r="E28" i="936"/>
  <c r="M49" i="936"/>
  <c r="M70" i="936"/>
  <c r="D96" i="936"/>
  <c r="L144" i="936"/>
  <c r="M71" i="936"/>
  <c r="M79" i="936"/>
  <c r="M127" i="936"/>
  <c r="M46" i="936"/>
  <c r="G28" i="936"/>
  <c r="M39" i="936"/>
  <c r="F96" i="936"/>
  <c r="M128" i="936"/>
  <c r="M131" i="936"/>
  <c r="M37" i="936"/>
  <c r="L28" i="936"/>
  <c r="G51" i="936"/>
  <c r="C74" i="936"/>
  <c r="M104" i="936"/>
  <c r="E96" i="936"/>
  <c r="M113" i="936"/>
  <c r="M116" i="936"/>
  <c r="C120" i="936"/>
  <c r="M12" i="936"/>
  <c r="M96" i="936" l="1"/>
  <c r="M74" i="936"/>
  <c r="M144" i="936"/>
  <c r="M120" i="936"/>
  <c r="M51" i="936"/>
  <c r="M28" i="936"/>
  <c r="I144" i="935"/>
  <c r="B144" i="935"/>
  <c r="B138" i="935"/>
  <c r="B134" i="935"/>
  <c r="I128" i="935"/>
  <c r="I125" i="935"/>
  <c r="B125" i="935"/>
  <c r="B106" i="935"/>
  <c r="I96" i="935"/>
  <c r="B28" i="935"/>
  <c r="B108" i="935"/>
  <c r="B144" i="934"/>
  <c r="I134" i="934"/>
  <c r="I131" i="934"/>
  <c r="B131" i="934"/>
  <c r="I128" i="934"/>
  <c r="I125" i="934"/>
  <c r="B125" i="934"/>
  <c r="I96" i="934"/>
  <c r="I60" i="934"/>
  <c r="I43" i="934"/>
  <c r="B108" i="934"/>
  <c r="I138" i="933"/>
  <c r="I96" i="933"/>
  <c r="I60" i="933"/>
  <c r="B108" i="933"/>
  <c r="B144" i="932"/>
  <c r="B131" i="932"/>
  <c r="I128" i="932"/>
  <c r="I125" i="932"/>
  <c r="I96" i="932"/>
  <c r="B108" i="932"/>
  <c r="I144" i="931"/>
  <c r="I96" i="931"/>
  <c r="B108" i="931"/>
  <c r="I11" i="931"/>
  <c r="I16" i="931" s="1"/>
  <c r="B144" i="930"/>
  <c r="I134" i="930"/>
  <c r="I125" i="930"/>
  <c r="I96" i="930"/>
  <c r="B108" i="930"/>
  <c r="I134" i="929"/>
  <c r="I96" i="929"/>
  <c r="B59" i="929"/>
  <c r="B108" i="929"/>
  <c r="I11" i="929"/>
  <c r="I96" i="928"/>
  <c r="B28" i="928"/>
  <c r="B108" i="928"/>
  <c r="I11" i="928"/>
  <c r="B128" i="927"/>
  <c r="I96" i="927"/>
  <c r="B108" i="927"/>
  <c r="B144" i="926"/>
  <c r="B131" i="926"/>
  <c r="B128" i="926"/>
  <c r="I96" i="926"/>
  <c r="B108" i="926"/>
  <c r="B138" i="925"/>
  <c r="I96" i="925"/>
  <c r="B59" i="925"/>
  <c r="B108" i="925"/>
  <c r="I138" i="924"/>
  <c r="I137" i="924" s="1"/>
  <c r="B128" i="924"/>
  <c r="I96" i="924"/>
  <c r="B108" i="924"/>
  <c r="I96" i="923"/>
  <c r="B108" i="923"/>
  <c r="B106" i="922"/>
  <c r="I96" i="922"/>
  <c r="B108" i="922"/>
  <c r="I96" i="921"/>
  <c r="B59" i="921"/>
  <c r="B108" i="921"/>
  <c r="B144" i="920"/>
  <c r="B131" i="920"/>
  <c r="B128" i="920"/>
  <c r="I96" i="920"/>
  <c r="B108" i="920"/>
  <c r="B131" i="919"/>
  <c r="B128" i="919"/>
  <c r="I96" i="919"/>
  <c r="B108" i="919"/>
  <c r="I131" i="918"/>
  <c r="I96" i="918"/>
  <c r="B59" i="918"/>
  <c r="B108" i="918"/>
  <c r="I96" i="917"/>
  <c r="I60" i="917"/>
  <c r="B108" i="917"/>
  <c r="I96" i="916"/>
  <c r="B108" i="916"/>
  <c r="B131" i="915"/>
  <c r="I96" i="915"/>
  <c r="B108" i="915"/>
  <c r="I134" i="914"/>
  <c r="I96" i="914"/>
  <c r="B108" i="914"/>
  <c r="I96" i="913"/>
  <c r="B108" i="913"/>
  <c r="I96" i="912"/>
  <c r="B108" i="912"/>
  <c r="I96" i="911"/>
  <c r="B108" i="911"/>
  <c r="I96" i="910"/>
  <c r="B108" i="910"/>
  <c r="I96" i="909"/>
  <c r="B108" i="909"/>
  <c r="I128" i="908"/>
  <c r="B128" i="908"/>
  <c r="I96" i="908"/>
  <c r="B108" i="908"/>
  <c r="I96" i="907"/>
  <c r="B28" i="907"/>
  <c r="B108" i="907"/>
  <c r="I96" i="906"/>
  <c r="B108" i="906"/>
  <c r="I96" i="905"/>
  <c r="B108" i="905"/>
  <c r="I96" i="904"/>
  <c r="B108" i="904"/>
  <c r="I96" i="903"/>
  <c r="I93" i="903"/>
  <c r="B59" i="903"/>
  <c r="B108" i="903"/>
  <c r="I96" i="902"/>
  <c r="B108" i="902"/>
  <c r="B131" i="901"/>
  <c r="I96" i="901"/>
  <c r="I93" i="901"/>
  <c r="B108" i="901"/>
  <c r="I138" i="900"/>
  <c r="I96" i="900"/>
  <c r="B108" i="900"/>
  <c r="I96" i="899"/>
  <c r="B108" i="899"/>
  <c r="I134" i="898"/>
  <c r="I96" i="898"/>
  <c r="B108" i="898"/>
  <c r="I96" i="897"/>
  <c r="B108" i="897"/>
  <c r="I96" i="896"/>
  <c r="B108" i="896"/>
  <c r="I96" i="895"/>
  <c r="B108" i="895"/>
  <c r="I96" i="894"/>
  <c r="B108" i="894"/>
  <c r="I96" i="893"/>
  <c r="B108" i="893"/>
  <c r="I96" i="892"/>
  <c r="B108" i="892"/>
  <c r="I131" i="891"/>
  <c r="I96" i="891"/>
  <c r="B108" i="891"/>
  <c r="I96" i="890"/>
  <c r="B28" i="890"/>
  <c r="B108" i="890"/>
  <c r="I96" i="889"/>
  <c r="B108" i="889"/>
  <c r="I96" i="888"/>
  <c r="B108" i="888"/>
  <c r="I96" i="887"/>
  <c r="B108" i="887"/>
  <c r="I96" i="886"/>
  <c r="B108" i="886"/>
  <c r="I96" i="885"/>
  <c r="B108" i="885"/>
  <c r="I96" i="884"/>
  <c r="B108" i="884"/>
  <c r="B144" i="883"/>
  <c r="I96" i="883"/>
  <c r="B108" i="883"/>
  <c r="I96" i="882"/>
  <c r="B108" i="882"/>
  <c r="I96" i="881"/>
  <c r="B108" i="881"/>
  <c r="I11" i="881"/>
  <c r="B131" i="880"/>
  <c r="I96" i="880"/>
  <c r="B108" i="880"/>
  <c r="I96" i="879"/>
  <c r="B59" i="879"/>
  <c r="B108" i="879"/>
  <c r="I96" i="878"/>
  <c r="B108" i="878"/>
  <c r="I138" i="877"/>
  <c r="I96" i="877"/>
  <c r="B108" i="877"/>
  <c r="I128" i="876"/>
  <c r="I96" i="876"/>
  <c r="B108" i="876"/>
  <c r="I96" i="875"/>
  <c r="B108" i="875"/>
  <c r="I96" i="874"/>
  <c r="B108" i="874"/>
  <c r="I96" i="873"/>
  <c r="B108" i="873"/>
  <c r="I96" i="872"/>
  <c r="I93" i="872"/>
  <c r="B108" i="872"/>
  <c r="I125" i="883" l="1"/>
  <c r="B138" i="920"/>
  <c r="I134" i="935"/>
  <c r="I63" i="935"/>
  <c r="I128" i="877"/>
  <c r="I134" i="883"/>
  <c r="I138" i="890"/>
  <c r="I128" i="925"/>
  <c r="I125" i="903"/>
  <c r="B131" i="917"/>
  <c r="B128" i="918"/>
  <c r="I138" i="892"/>
  <c r="I131" i="894"/>
  <c r="B106" i="913"/>
  <c r="I60" i="885"/>
  <c r="B28" i="905"/>
  <c r="I138" i="917"/>
  <c r="I137" i="917" s="1"/>
  <c r="I134" i="918"/>
  <c r="I11" i="915"/>
  <c r="I93" i="931"/>
  <c r="B138" i="872"/>
  <c r="I11" i="893"/>
  <c r="I144" i="893"/>
  <c r="I131" i="905"/>
  <c r="I138" i="927"/>
  <c r="I137" i="927" s="1"/>
  <c r="B134" i="928"/>
  <c r="B128" i="930"/>
  <c r="B131" i="935"/>
  <c r="B131" i="914"/>
  <c r="B28" i="916"/>
  <c r="I125" i="931"/>
  <c r="I131" i="935"/>
  <c r="I125" i="908"/>
  <c r="I131" i="914"/>
  <c r="I43" i="915"/>
  <c r="B131" i="922"/>
  <c r="I11" i="878"/>
  <c r="I16" i="878" s="1"/>
  <c r="I134" i="921"/>
  <c r="B28" i="893"/>
  <c r="I11" i="894"/>
  <c r="I144" i="894"/>
  <c r="B137" i="920"/>
  <c r="B138" i="928"/>
  <c r="B131" i="930"/>
  <c r="B128" i="892"/>
  <c r="B125" i="886"/>
  <c r="I144" i="903"/>
  <c r="B28" i="910"/>
  <c r="B26" i="910" s="1"/>
  <c r="B134" i="930"/>
  <c r="B125" i="933"/>
  <c r="B64" i="935"/>
  <c r="B134" i="907"/>
  <c r="B138" i="914"/>
  <c r="I144" i="934"/>
  <c r="B134" i="915"/>
  <c r="I125" i="879"/>
  <c r="I93" i="889"/>
  <c r="B28" i="919"/>
  <c r="B64" i="922"/>
  <c r="I93" i="928"/>
  <c r="I138" i="930"/>
  <c r="I137" i="930" s="1"/>
  <c r="B128" i="878"/>
  <c r="I43" i="910"/>
  <c r="I93" i="935"/>
  <c r="I144" i="897"/>
  <c r="B131" i="933"/>
  <c r="I138" i="876"/>
  <c r="I134" i="877"/>
  <c r="I131" i="886"/>
  <c r="B138" i="892"/>
  <c r="I131" i="933"/>
  <c r="B134" i="878"/>
  <c r="B128" i="888"/>
  <c r="B125" i="889"/>
  <c r="B106" i="890"/>
  <c r="I125" i="904"/>
  <c r="B144" i="922"/>
  <c r="I63" i="924"/>
  <c r="B134" i="933"/>
  <c r="I137" i="877"/>
  <c r="B59" i="933"/>
  <c r="I131" i="879"/>
  <c r="B59" i="910"/>
  <c r="B42" i="935"/>
  <c r="B106" i="875"/>
  <c r="I137" i="933"/>
  <c r="I43" i="935"/>
  <c r="B28" i="891"/>
  <c r="B26" i="891" s="1"/>
  <c r="B138" i="887"/>
  <c r="B125" i="891"/>
  <c r="I144" i="892"/>
  <c r="I60" i="903"/>
  <c r="I144" i="908"/>
  <c r="B128" i="935"/>
  <c r="B59" i="880"/>
  <c r="I11" i="924"/>
  <c r="I134" i="920"/>
  <c r="B138" i="927"/>
  <c r="B28" i="873"/>
  <c r="B125" i="903"/>
  <c r="B125" i="911"/>
  <c r="I93" i="927"/>
  <c r="B59" i="935"/>
  <c r="I63" i="929"/>
  <c r="I144" i="933"/>
  <c r="B144" i="875"/>
  <c r="B64" i="891"/>
  <c r="B125" i="896"/>
  <c r="I125" i="919"/>
  <c r="B125" i="926"/>
  <c r="B106" i="927"/>
  <c r="B128" i="932"/>
  <c r="B144" i="933"/>
  <c r="B64" i="934"/>
  <c r="B59" i="893"/>
  <c r="B144" i="905"/>
  <c r="I131" i="910"/>
  <c r="B28" i="882"/>
  <c r="B131" i="887"/>
  <c r="B28" i="920"/>
  <c r="B59" i="924"/>
  <c r="B59" i="931"/>
  <c r="I128" i="873"/>
  <c r="B64" i="877"/>
  <c r="I11" i="898"/>
  <c r="I93" i="899"/>
  <c r="B131" i="911"/>
  <c r="I60" i="931"/>
  <c r="I60" i="879"/>
  <c r="B125" i="890"/>
  <c r="B131" i="895"/>
  <c r="I134" i="910"/>
  <c r="I128" i="912"/>
  <c r="I125" i="913"/>
  <c r="B28" i="921"/>
  <c r="I138" i="931"/>
  <c r="I128" i="897"/>
  <c r="B106" i="899"/>
  <c r="I93" i="900"/>
  <c r="B106" i="907"/>
  <c r="B138" i="910"/>
  <c r="I144" i="922"/>
  <c r="I131" i="926"/>
  <c r="B138" i="931"/>
  <c r="I134" i="932"/>
  <c r="B128" i="875"/>
  <c r="B125" i="876"/>
  <c r="B131" i="889"/>
  <c r="B138" i="902"/>
  <c r="I131" i="904"/>
  <c r="I125" i="906"/>
  <c r="I60" i="918"/>
  <c r="I125" i="884"/>
  <c r="B106" i="892"/>
  <c r="I131" i="897"/>
  <c r="I125" i="899"/>
  <c r="B128" i="914"/>
  <c r="I134" i="919"/>
  <c r="B64" i="925"/>
  <c r="I134" i="926"/>
  <c r="I63" i="932"/>
  <c r="I138" i="932"/>
  <c r="B134" i="874"/>
  <c r="B134" i="889"/>
  <c r="I144" i="916"/>
  <c r="B138" i="932"/>
  <c r="B134" i="882"/>
  <c r="B128" i="899"/>
  <c r="I60" i="904"/>
  <c r="B134" i="920"/>
  <c r="B131" i="921"/>
  <c r="B138" i="926"/>
  <c r="B134" i="927"/>
  <c r="I131" i="883"/>
  <c r="I125" i="885"/>
  <c r="I144" i="924"/>
  <c r="I138" i="926"/>
  <c r="I137" i="926" s="1"/>
  <c r="I93" i="887"/>
  <c r="B144" i="910"/>
  <c r="B64" i="904"/>
  <c r="I144" i="910"/>
  <c r="I93" i="918"/>
  <c r="I134" i="928"/>
  <c r="I11" i="872"/>
  <c r="I16" i="872" s="1"/>
  <c r="I137" i="890"/>
  <c r="B28" i="894"/>
  <c r="B28" i="902"/>
  <c r="B59" i="914"/>
  <c r="I128" i="923"/>
  <c r="I60" i="914"/>
  <c r="I125" i="917"/>
  <c r="I131" i="885"/>
  <c r="I43" i="886"/>
  <c r="I128" i="901"/>
  <c r="I125" i="902"/>
  <c r="B42" i="924"/>
  <c r="B144" i="881"/>
  <c r="I128" i="886"/>
  <c r="B144" i="888"/>
  <c r="I131" i="908"/>
  <c r="I128" i="909"/>
  <c r="I137" i="876"/>
  <c r="I131" i="923"/>
  <c r="B134" i="892"/>
  <c r="I60" i="915"/>
  <c r="I125" i="925"/>
  <c r="I60" i="929"/>
  <c r="B12" i="894"/>
  <c r="I26" i="894" s="1"/>
  <c r="B144" i="873"/>
  <c r="B106" i="894"/>
  <c r="B64" i="917"/>
  <c r="B134" i="918"/>
  <c r="I128" i="878"/>
  <c r="B125" i="879"/>
  <c r="I128" i="885"/>
  <c r="I11" i="902"/>
  <c r="B12" i="902" s="1"/>
  <c r="I144" i="902"/>
  <c r="I134" i="905"/>
  <c r="I125" i="933"/>
  <c r="B106" i="873"/>
  <c r="B134" i="877"/>
  <c r="B28" i="887"/>
  <c r="B26" i="887" s="1"/>
  <c r="B144" i="895"/>
  <c r="B134" i="898"/>
  <c r="B106" i="902"/>
  <c r="I131" i="906"/>
  <c r="I144" i="909"/>
  <c r="I93" i="923"/>
  <c r="B59" i="932"/>
  <c r="B12" i="881"/>
  <c r="B59" i="919"/>
  <c r="B106" i="934"/>
  <c r="I60" i="884"/>
  <c r="I11" i="903"/>
  <c r="I138" i="905"/>
  <c r="I137" i="905" s="1"/>
  <c r="B134" i="906"/>
  <c r="I138" i="918"/>
  <c r="I137" i="918" s="1"/>
  <c r="B125" i="922"/>
  <c r="B144" i="923"/>
  <c r="B59" i="926"/>
  <c r="B125" i="929"/>
  <c r="B106" i="874"/>
  <c r="B28" i="909"/>
  <c r="B26" i="909" s="1"/>
  <c r="I125" i="922"/>
  <c r="I93" i="882"/>
  <c r="B64" i="884"/>
  <c r="B106" i="889"/>
  <c r="B59" i="892"/>
  <c r="B64" i="912"/>
  <c r="B125" i="923"/>
  <c r="B131" i="928"/>
  <c r="I60" i="878"/>
  <c r="B125" i="881"/>
  <c r="B138" i="899"/>
  <c r="B134" i="900"/>
  <c r="I128" i="922"/>
  <c r="I125" i="923"/>
  <c r="I93" i="925"/>
  <c r="B128" i="873"/>
  <c r="I131" i="872"/>
  <c r="I125" i="874"/>
  <c r="I93" i="883"/>
  <c r="B59" i="886"/>
  <c r="I131" i="901"/>
  <c r="I128" i="902"/>
  <c r="B128" i="909"/>
  <c r="B125" i="875"/>
  <c r="I134" i="879"/>
  <c r="I131" i="880"/>
  <c r="I134" i="886"/>
  <c r="B42" i="910"/>
  <c r="B125" i="910"/>
  <c r="I131" i="929"/>
  <c r="I93" i="932"/>
  <c r="I63" i="878"/>
  <c r="I138" i="878"/>
  <c r="I137" i="878" s="1"/>
  <c r="I144" i="883"/>
  <c r="B138" i="886"/>
  <c r="B134" i="887"/>
  <c r="B64" i="892"/>
  <c r="I137" i="900"/>
  <c r="I131" i="902"/>
  <c r="I11" i="905"/>
  <c r="I93" i="912"/>
  <c r="I144" i="918"/>
  <c r="I93" i="919"/>
  <c r="B42" i="874"/>
  <c r="B144" i="884"/>
  <c r="I138" i="886"/>
  <c r="I137" i="886" s="1"/>
  <c r="I128" i="916"/>
  <c r="I11" i="877"/>
  <c r="I11" i="884"/>
  <c r="B128" i="896"/>
  <c r="B64" i="914"/>
  <c r="I11" i="906"/>
  <c r="B12" i="906" s="1"/>
  <c r="I125" i="911"/>
  <c r="B125" i="918"/>
  <c r="I93" i="878"/>
  <c r="B42" i="897"/>
  <c r="B106" i="906"/>
  <c r="I125" i="918"/>
  <c r="B134" i="923"/>
  <c r="B131" i="924"/>
  <c r="B59" i="934"/>
  <c r="B64" i="887"/>
  <c r="B59" i="923"/>
  <c r="I144" i="885"/>
  <c r="B64" i="908"/>
  <c r="B144" i="927"/>
  <c r="B59" i="874"/>
  <c r="B134" i="903"/>
  <c r="I11" i="907"/>
  <c r="I138" i="909"/>
  <c r="I137" i="909" s="1"/>
  <c r="B125" i="912"/>
  <c r="I93" i="921"/>
  <c r="I60" i="923"/>
  <c r="I60" i="874"/>
  <c r="B28" i="885"/>
  <c r="B26" i="885" s="1"/>
  <c r="I128" i="905"/>
  <c r="B125" i="906"/>
  <c r="B28" i="913"/>
  <c r="I11" i="914"/>
  <c r="B131" i="918"/>
  <c r="B134" i="924"/>
  <c r="B106" i="933"/>
  <c r="I63" i="888"/>
  <c r="I63" i="934"/>
  <c r="I63" i="923"/>
  <c r="I128" i="891"/>
  <c r="I63" i="895"/>
  <c r="B138" i="903"/>
  <c r="I128" i="919"/>
  <c r="I60" i="924"/>
  <c r="I131" i="925"/>
  <c r="B64" i="930"/>
  <c r="B134" i="931"/>
  <c r="I60" i="875"/>
  <c r="B28" i="900"/>
  <c r="I11" i="901"/>
  <c r="B12" i="901" s="1"/>
  <c r="B16" i="901" s="1"/>
  <c r="I11" i="908"/>
  <c r="B138" i="917"/>
  <c r="B137" i="917" s="1"/>
  <c r="B106" i="928"/>
  <c r="I134" i="931"/>
  <c r="B138" i="874"/>
  <c r="B134" i="875"/>
  <c r="B131" i="876"/>
  <c r="I138" i="880"/>
  <c r="I137" i="880" s="1"/>
  <c r="B131" i="882"/>
  <c r="I131" i="888"/>
  <c r="I60" i="892"/>
  <c r="I134" i="899"/>
  <c r="I128" i="906"/>
  <c r="I144" i="925"/>
  <c r="I138" i="874"/>
  <c r="I137" i="874" s="1"/>
  <c r="I134" i="875"/>
  <c r="B106" i="878"/>
  <c r="B28" i="884"/>
  <c r="B134" i="893"/>
  <c r="B128" i="895"/>
  <c r="B59" i="899"/>
  <c r="I93" i="920"/>
  <c r="B28" i="925"/>
  <c r="I11" i="879"/>
  <c r="B12" i="879" s="1"/>
  <c r="I131" i="882"/>
  <c r="I131" i="911"/>
  <c r="I144" i="914"/>
  <c r="I128" i="924"/>
  <c r="I93" i="926"/>
  <c r="I93" i="934"/>
  <c r="I128" i="883"/>
  <c r="B42" i="884"/>
  <c r="I93" i="909"/>
  <c r="I125" i="878"/>
  <c r="I63" i="881"/>
  <c r="B144" i="886"/>
  <c r="B59" i="888"/>
  <c r="I11" i="891"/>
  <c r="B134" i="894"/>
  <c r="B42" i="896"/>
  <c r="B28" i="897"/>
  <c r="I63" i="899"/>
  <c r="I138" i="899"/>
  <c r="I137" i="899" s="1"/>
  <c r="B59" i="900"/>
  <c r="I138" i="910"/>
  <c r="I137" i="910" s="1"/>
  <c r="B134" i="917"/>
  <c r="I131" i="877"/>
  <c r="I60" i="893"/>
  <c r="B59" i="894"/>
  <c r="I43" i="902"/>
  <c r="B59" i="906"/>
  <c r="I63" i="910"/>
  <c r="B144" i="891"/>
  <c r="I128" i="896"/>
  <c r="I134" i="923"/>
  <c r="B138" i="882"/>
  <c r="B137" i="882" s="1"/>
  <c r="I138" i="888"/>
  <c r="I137" i="888" s="1"/>
  <c r="B106" i="891"/>
  <c r="B64" i="893"/>
  <c r="I60" i="894"/>
  <c r="B138" i="900"/>
  <c r="I60" i="911"/>
  <c r="I128" i="913"/>
  <c r="B125" i="914"/>
  <c r="B125" i="920"/>
  <c r="B128" i="925"/>
  <c r="B28" i="926"/>
  <c r="B144" i="931"/>
  <c r="B59" i="877"/>
  <c r="B59" i="883"/>
  <c r="I131" i="884"/>
  <c r="I11" i="874"/>
  <c r="B106" i="880"/>
  <c r="I138" i="882"/>
  <c r="I128" i="890"/>
  <c r="B138" i="894"/>
  <c r="B137" i="894" s="1"/>
  <c r="I60" i="901"/>
  <c r="I93" i="904"/>
  <c r="I63" i="906"/>
  <c r="I43" i="908"/>
  <c r="I138" i="911"/>
  <c r="I137" i="911" s="1"/>
  <c r="B59" i="912"/>
  <c r="I134" i="924"/>
  <c r="I125" i="926"/>
  <c r="I134" i="933"/>
  <c r="B125" i="873"/>
  <c r="B64" i="894"/>
  <c r="I134" i="895"/>
  <c r="B64" i="906"/>
  <c r="I138" i="928"/>
  <c r="I137" i="928" s="1"/>
  <c r="B28" i="874"/>
  <c r="I131" i="878"/>
  <c r="B138" i="883"/>
  <c r="B134" i="884"/>
  <c r="B131" i="885"/>
  <c r="B138" i="895"/>
  <c r="B28" i="898"/>
  <c r="B134" i="902"/>
  <c r="I128" i="914"/>
  <c r="B64" i="933"/>
  <c r="B42" i="891"/>
  <c r="I138" i="895"/>
  <c r="I137" i="895" s="1"/>
  <c r="B59" i="896"/>
  <c r="B134" i="896"/>
  <c r="I11" i="899"/>
  <c r="I16" i="899" s="1"/>
  <c r="I134" i="902"/>
  <c r="B106" i="904"/>
  <c r="I138" i="906"/>
  <c r="I60" i="907"/>
  <c r="B106" i="916"/>
  <c r="I11" i="927"/>
  <c r="I16" i="927" s="1"/>
  <c r="I144" i="875"/>
  <c r="B28" i="880"/>
  <c r="B64" i="889"/>
  <c r="B138" i="889"/>
  <c r="I134" i="896"/>
  <c r="B125" i="898"/>
  <c r="B64" i="901"/>
  <c r="I128" i="903"/>
  <c r="B28" i="904"/>
  <c r="I134" i="907"/>
  <c r="B106" i="910"/>
  <c r="B138" i="912"/>
  <c r="I43" i="891"/>
  <c r="B28" i="892"/>
  <c r="B59" i="913"/>
  <c r="I60" i="930"/>
  <c r="I128" i="931"/>
  <c r="B138" i="933"/>
  <c r="B128" i="931"/>
  <c r="B131" i="873"/>
  <c r="B144" i="876"/>
  <c r="B59" i="885"/>
  <c r="I134" i="885"/>
  <c r="I125" i="892"/>
  <c r="B131" i="903"/>
  <c r="I144" i="905"/>
  <c r="I93" i="906"/>
  <c r="I138" i="912"/>
  <c r="I60" i="913"/>
  <c r="I93" i="917"/>
  <c r="I60" i="919"/>
  <c r="B128" i="921"/>
  <c r="B28" i="922"/>
  <c r="B26" i="922" s="1"/>
  <c r="I43" i="926"/>
  <c r="I125" i="927"/>
  <c r="B125" i="932"/>
  <c r="I60" i="872"/>
  <c r="I43" i="874"/>
  <c r="I144" i="876"/>
  <c r="B125" i="887"/>
  <c r="I60" i="890"/>
  <c r="I134" i="890"/>
  <c r="B26" i="893"/>
  <c r="B128" i="898"/>
  <c r="B125" i="899"/>
  <c r="I144" i="900"/>
  <c r="I138" i="907"/>
  <c r="B59" i="908"/>
  <c r="I125" i="916"/>
  <c r="I11" i="917"/>
  <c r="B12" i="917" s="1"/>
  <c r="B16" i="917" s="1"/>
  <c r="I144" i="923"/>
  <c r="I134" i="925"/>
  <c r="B144" i="928"/>
  <c r="I63" i="930"/>
  <c r="B131" i="931"/>
  <c r="B106" i="923"/>
  <c r="B131" i="891"/>
  <c r="I138" i="872"/>
  <c r="I137" i="872" s="1"/>
  <c r="B128" i="874"/>
  <c r="I93" i="877"/>
  <c r="B134" i="879"/>
  <c r="I138" i="885"/>
  <c r="I137" i="885" s="1"/>
  <c r="I125" i="893"/>
  <c r="I134" i="897"/>
  <c r="I128" i="898"/>
  <c r="I128" i="904"/>
  <c r="I144" i="906"/>
  <c r="I138" i="913"/>
  <c r="I137" i="913" s="1"/>
  <c r="B59" i="920"/>
  <c r="I128" i="927"/>
  <c r="I131" i="931"/>
  <c r="I63" i="919"/>
  <c r="I60" i="920"/>
  <c r="B128" i="881"/>
  <c r="I131" i="898"/>
  <c r="B125" i="900"/>
  <c r="B28" i="906"/>
  <c r="I63" i="908"/>
  <c r="B134" i="909"/>
  <c r="I134" i="873"/>
  <c r="I11" i="883"/>
  <c r="B134" i="886"/>
  <c r="B131" i="892"/>
  <c r="B128" i="893"/>
  <c r="B64" i="897"/>
  <c r="I138" i="897"/>
  <c r="I137" i="897" s="1"/>
  <c r="B128" i="905"/>
  <c r="I134" i="909"/>
  <c r="B138" i="873"/>
  <c r="I63" i="879"/>
  <c r="B64" i="885"/>
  <c r="I131" i="887"/>
  <c r="I60" i="891"/>
  <c r="I134" i="891"/>
  <c r="I125" i="894"/>
  <c r="I93" i="896"/>
  <c r="B106" i="918"/>
  <c r="I138" i="920"/>
  <c r="I137" i="920" s="1"/>
  <c r="B106" i="924"/>
  <c r="I93" i="930"/>
  <c r="B28" i="877"/>
  <c r="B59" i="898"/>
  <c r="B138" i="909"/>
  <c r="B131" i="910"/>
  <c r="I131" i="916"/>
  <c r="B64" i="931"/>
  <c r="B138" i="879"/>
  <c r="B131" i="916"/>
  <c r="B64" i="920"/>
  <c r="I137" i="931"/>
  <c r="B144" i="878"/>
  <c r="I11" i="890"/>
  <c r="I63" i="891"/>
  <c r="I138" i="891"/>
  <c r="I137" i="891" s="1"/>
  <c r="I125" i="895"/>
  <c r="I134" i="904"/>
  <c r="B128" i="911"/>
  <c r="B138" i="915"/>
  <c r="B137" i="915" s="1"/>
  <c r="I11" i="919"/>
  <c r="I16" i="919" s="1"/>
  <c r="B125" i="924"/>
  <c r="I144" i="930"/>
  <c r="B138" i="934"/>
  <c r="B137" i="934" s="1"/>
  <c r="B144" i="885"/>
  <c r="B64" i="886"/>
  <c r="I144" i="896"/>
  <c r="I93" i="908"/>
  <c r="I138" i="915"/>
  <c r="I137" i="915" s="1"/>
  <c r="B59" i="916"/>
  <c r="I144" i="919"/>
  <c r="I125" i="924"/>
  <c r="B134" i="932"/>
  <c r="I138" i="934"/>
  <c r="I137" i="934" s="1"/>
  <c r="B137" i="892"/>
  <c r="B42" i="914"/>
  <c r="I131" i="917"/>
  <c r="B59" i="904"/>
  <c r="B64" i="911"/>
  <c r="B134" i="912"/>
  <c r="B125" i="927"/>
  <c r="I131" i="930"/>
  <c r="I128" i="881"/>
  <c r="B125" i="882"/>
  <c r="B138" i="884"/>
  <c r="B128" i="886"/>
  <c r="B138" i="891"/>
  <c r="I131" i="892"/>
  <c r="I128" i="893"/>
  <c r="I144" i="898"/>
  <c r="I93" i="907"/>
  <c r="B131" i="909"/>
  <c r="B28" i="915"/>
  <c r="B138" i="921"/>
  <c r="I43" i="923"/>
  <c r="B128" i="923"/>
  <c r="B138" i="929"/>
  <c r="I128" i="872"/>
  <c r="B106" i="887"/>
  <c r="B125" i="894"/>
  <c r="I93" i="895"/>
  <c r="B131" i="897"/>
  <c r="I60" i="900"/>
  <c r="B131" i="905"/>
  <c r="I144" i="915"/>
  <c r="B59" i="922"/>
  <c r="B28" i="924"/>
  <c r="B26" i="928"/>
  <c r="I138" i="929"/>
  <c r="I137" i="929" s="1"/>
  <c r="B106" i="932"/>
  <c r="I131" i="896"/>
  <c r="B138" i="875"/>
  <c r="B28" i="878"/>
  <c r="I144" i="878"/>
  <c r="B131" i="881"/>
  <c r="I138" i="904"/>
  <c r="I137" i="904" s="1"/>
  <c r="B59" i="905"/>
  <c r="B128" i="906"/>
  <c r="B59" i="909"/>
  <c r="I11" i="916"/>
  <c r="I16" i="916" s="1"/>
  <c r="B64" i="921"/>
  <c r="I138" i="921"/>
  <c r="I137" i="921" s="1"/>
  <c r="B134" i="922"/>
  <c r="I11" i="925"/>
  <c r="I16" i="925" s="1"/>
  <c r="B134" i="926"/>
  <c r="I144" i="928"/>
  <c r="B28" i="932"/>
  <c r="I63" i="933"/>
  <c r="I138" i="875"/>
  <c r="I137" i="875" s="1"/>
  <c r="B134" i="876"/>
  <c r="I63" i="885"/>
  <c r="I11" i="895"/>
  <c r="I43" i="914"/>
  <c r="B144" i="874"/>
  <c r="B138" i="880"/>
  <c r="B137" i="880" s="1"/>
  <c r="I43" i="881"/>
  <c r="I43" i="882"/>
  <c r="B138" i="885"/>
  <c r="I60" i="905"/>
  <c r="B42" i="915"/>
  <c r="B42" i="927"/>
  <c r="B59" i="872"/>
  <c r="B42" i="873"/>
  <c r="B131" i="902"/>
  <c r="I93" i="929"/>
  <c r="I137" i="892"/>
  <c r="I144" i="895"/>
  <c r="B138" i="905"/>
  <c r="B137" i="905" s="1"/>
  <c r="I43" i="906"/>
  <c r="B131" i="906"/>
  <c r="B144" i="907"/>
  <c r="I60" i="909"/>
  <c r="I128" i="910"/>
  <c r="B28" i="911"/>
  <c r="B144" i="911"/>
  <c r="B106" i="925"/>
  <c r="I11" i="935"/>
  <c r="I16" i="935" s="1"/>
  <c r="B106" i="882"/>
  <c r="B128" i="922"/>
  <c r="I144" i="874"/>
  <c r="I43" i="878"/>
  <c r="B106" i="884"/>
  <c r="I11" i="888"/>
  <c r="B128" i="894"/>
  <c r="B125" i="907"/>
  <c r="B128" i="910"/>
  <c r="I144" i="920"/>
  <c r="B64" i="926"/>
  <c r="B59" i="927"/>
  <c r="B125" i="928"/>
  <c r="B144" i="929"/>
  <c r="I93" i="875"/>
  <c r="I60" i="877"/>
  <c r="I144" i="888"/>
  <c r="I138" i="889"/>
  <c r="I137" i="889" s="1"/>
  <c r="I144" i="891"/>
  <c r="B138" i="901"/>
  <c r="B134" i="914"/>
  <c r="I43" i="932"/>
  <c r="B128" i="934"/>
  <c r="I11" i="875"/>
  <c r="B12" i="875" s="1"/>
  <c r="B28" i="888"/>
  <c r="B131" i="890"/>
  <c r="B59" i="902"/>
  <c r="I43" i="903"/>
  <c r="B12" i="908"/>
  <c r="B16" i="908" s="1"/>
  <c r="I11" i="921"/>
  <c r="I60" i="927"/>
  <c r="I11" i="933"/>
  <c r="I16" i="933" s="1"/>
  <c r="I93" i="933"/>
  <c r="B28" i="879"/>
  <c r="B64" i="905"/>
  <c r="I60" i="906"/>
  <c r="B42" i="925"/>
  <c r="B28" i="929"/>
  <c r="B128" i="883"/>
  <c r="I63" i="886"/>
  <c r="B125" i="888"/>
  <c r="B59" i="890"/>
  <c r="I125" i="891"/>
  <c r="I93" i="892"/>
  <c r="B144" i="896"/>
  <c r="I60" i="902"/>
  <c r="I63" i="905"/>
  <c r="I43" i="907"/>
  <c r="B106" i="908"/>
  <c r="I131" i="915"/>
  <c r="B138" i="918"/>
  <c r="I131" i="919"/>
  <c r="B125" i="884"/>
  <c r="I11" i="885"/>
  <c r="I16" i="885" s="1"/>
  <c r="I125" i="888"/>
  <c r="I11" i="889"/>
  <c r="B12" i="889" s="1"/>
  <c r="I131" i="890"/>
  <c r="I11" i="892"/>
  <c r="B138" i="893"/>
  <c r="B106" i="896"/>
  <c r="I11" i="900"/>
  <c r="B12" i="900" s="1"/>
  <c r="B144" i="900"/>
  <c r="B128" i="903"/>
  <c r="I11" i="904"/>
  <c r="I63" i="914"/>
  <c r="B134" i="919"/>
  <c r="B138" i="923"/>
  <c r="B137" i="923" s="1"/>
  <c r="I131" i="924"/>
  <c r="I11" i="926"/>
  <c r="I63" i="927"/>
  <c r="I11" i="930"/>
  <c r="B12" i="930" s="1"/>
  <c r="B134" i="873"/>
  <c r="I93" i="876"/>
  <c r="I93" i="880"/>
  <c r="B28" i="933"/>
  <c r="B26" i="933" s="1"/>
  <c r="I128" i="907"/>
  <c r="I11" i="922"/>
  <c r="B64" i="923"/>
  <c r="I125" i="929"/>
  <c r="B28" i="934"/>
  <c r="B26" i="934" s="1"/>
  <c r="B59" i="878"/>
  <c r="B131" i="883"/>
  <c r="B59" i="887"/>
  <c r="B128" i="891"/>
  <c r="I134" i="894"/>
  <c r="I128" i="895"/>
  <c r="I128" i="899"/>
  <c r="B28" i="917"/>
  <c r="B144" i="917"/>
  <c r="I131" i="928"/>
  <c r="B144" i="880"/>
  <c r="I144" i="917"/>
  <c r="B144" i="889"/>
  <c r="I63" i="890"/>
  <c r="I131" i="903"/>
  <c r="B125" i="904"/>
  <c r="B59" i="907"/>
  <c r="I138" i="919"/>
  <c r="I137" i="919" s="1"/>
  <c r="I138" i="873"/>
  <c r="I137" i="873" s="1"/>
  <c r="I131" i="874"/>
  <c r="I134" i="878"/>
  <c r="I93" i="881"/>
  <c r="I134" i="887"/>
  <c r="B28" i="889"/>
  <c r="I93" i="897"/>
  <c r="I11" i="909"/>
  <c r="B106" i="909"/>
  <c r="B64" i="910"/>
  <c r="B125" i="917"/>
  <c r="I11" i="918"/>
  <c r="I16" i="918" s="1"/>
  <c r="B64" i="919"/>
  <c r="B42" i="921"/>
  <c r="I43" i="925"/>
  <c r="I144" i="926"/>
  <c r="I128" i="929"/>
  <c r="I60" i="932"/>
  <c r="I131" i="932"/>
  <c r="B42" i="933"/>
  <c r="B28" i="876"/>
  <c r="I137" i="882"/>
  <c r="I60" i="883"/>
  <c r="B134" i="883"/>
  <c r="B125" i="885"/>
  <c r="I11" i="886"/>
  <c r="B125" i="892"/>
  <c r="I63" i="898"/>
  <c r="B106" i="901"/>
  <c r="I93" i="914"/>
  <c r="B125" i="930"/>
  <c r="B42" i="892"/>
  <c r="B59" i="895"/>
  <c r="I43" i="900"/>
  <c r="I43" i="904"/>
  <c r="B131" i="872"/>
  <c r="B42" i="889"/>
  <c r="B106" i="897"/>
  <c r="B144" i="897"/>
  <c r="I138" i="898"/>
  <c r="I137" i="898" s="1"/>
  <c r="I93" i="902"/>
  <c r="I11" i="923"/>
  <c r="I16" i="923" s="1"/>
  <c r="B42" i="926"/>
  <c r="B131" i="929"/>
  <c r="B59" i="875"/>
  <c r="I43" i="892"/>
  <c r="I43" i="896"/>
  <c r="B125" i="913"/>
  <c r="I60" i="916"/>
  <c r="B134" i="916"/>
  <c r="B128" i="917"/>
  <c r="I43" i="930"/>
  <c r="B64" i="932"/>
  <c r="B42" i="876"/>
  <c r="B144" i="877"/>
  <c r="B64" i="883"/>
  <c r="B128" i="885"/>
  <c r="B106" i="886"/>
  <c r="I11" i="910"/>
  <c r="I16" i="910" s="1"/>
  <c r="I63" i="920"/>
  <c r="I128" i="926"/>
  <c r="B42" i="930"/>
  <c r="I11" i="934"/>
  <c r="I16" i="934" s="1"/>
  <c r="B125" i="877"/>
  <c r="I93" i="873"/>
  <c r="B131" i="875"/>
  <c r="B106" i="877"/>
  <c r="I144" i="877"/>
  <c r="B59" i="884"/>
  <c r="I43" i="885"/>
  <c r="B128" i="889"/>
  <c r="B125" i="897"/>
  <c r="B42" i="905"/>
  <c r="B131" i="912"/>
  <c r="I131" i="921"/>
  <c r="I43" i="922"/>
  <c r="B64" i="924"/>
  <c r="B134" i="925"/>
  <c r="I144" i="927"/>
  <c r="B125" i="872"/>
  <c r="I11" i="873"/>
  <c r="I16" i="873" s="1"/>
  <c r="B64" i="874"/>
  <c r="I131" i="875"/>
  <c r="I43" i="876"/>
  <c r="B128" i="876"/>
  <c r="B42" i="880"/>
  <c r="B28" i="881"/>
  <c r="I11" i="882"/>
  <c r="I16" i="882" s="1"/>
  <c r="I144" i="886"/>
  <c r="I134" i="888"/>
  <c r="I128" i="889"/>
  <c r="B134" i="891"/>
  <c r="I128" i="892"/>
  <c r="I125" i="897"/>
  <c r="I60" i="899"/>
  <c r="I131" i="900"/>
  <c r="B144" i="902"/>
  <c r="B131" i="904"/>
  <c r="I63" i="911"/>
  <c r="B28" i="914"/>
  <c r="I93" i="915"/>
  <c r="I128" i="917"/>
  <c r="B28" i="923"/>
  <c r="I63" i="925"/>
  <c r="B28" i="927"/>
  <c r="B134" i="929"/>
  <c r="B106" i="931"/>
  <c r="I60" i="935"/>
  <c r="I16" i="879"/>
  <c r="I16" i="888"/>
  <c r="B26" i="880"/>
  <c r="B106" i="872"/>
  <c r="I63" i="873"/>
  <c r="I144" i="884"/>
  <c r="I134" i="893"/>
  <c r="B28" i="930"/>
  <c r="B42" i="932"/>
  <c r="B28" i="872"/>
  <c r="B125" i="874"/>
  <c r="B64" i="873"/>
  <c r="B138" i="877"/>
  <c r="I128" i="879"/>
  <c r="B59" i="881"/>
  <c r="I131" i="881"/>
  <c r="B144" i="882"/>
  <c r="B42" i="886"/>
  <c r="I43" i="890"/>
  <c r="I131" i="895"/>
  <c r="B42" i="898"/>
  <c r="B42" i="900"/>
  <c r="I134" i="903"/>
  <c r="I60" i="908"/>
  <c r="B125" i="909"/>
  <c r="I63" i="912"/>
  <c r="I134" i="912"/>
  <c r="B128" i="913"/>
  <c r="B144" i="914"/>
  <c r="I128" i="918"/>
  <c r="I93" i="924"/>
  <c r="B134" i="899"/>
  <c r="I43" i="916"/>
  <c r="B138" i="922"/>
  <c r="B137" i="922" s="1"/>
  <c r="I60" i="881"/>
  <c r="I125" i="882"/>
  <c r="B134" i="885"/>
  <c r="I63" i="887"/>
  <c r="B42" i="888"/>
  <c r="I63" i="893"/>
  <c r="B134" i="895"/>
  <c r="B128" i="902"/>
  <c r="I63" i="903"/>
  <c r="I134" i="908"/>
  <c r="B131" i="913"/>
  <c r="B128" i="916"/>
  <c r="I125" i="921"/>
  <c r="I138" i="922"/>
  <c r="I137" i="922" s="1"/>
  <c r="B26" i="924"/>
  <c r="I63" i="931"/>
  <c r="I144" i="932"/>
  <c r="I144" i="872"/>
  <c r="I144" i="882"/>
  <c r="I43" i="884"/>
  <c r="B42" i="890"/>
  <c r="B144" i="892"/>
  <c r="I138" i="893"/>
  <c r="I137" i="893" s="1"/>
  <c r="B64" i="895"/>
  <c r="B134" i="897"/>
  <c r="I125" i="900"/>
  <c r="B64" i="903"/>
  <c r="I93" i="905"/>
  <c r="I144" i="907"/>
  <c r="B134" i="908"/>
  <c r="I43" i="909"/>
  <c r="I125" i="909"/>
  <c r="B134" i="910"/>
  <c r="B42" i="911"/>
  <c r="I144" i="911"/>
  <c r="I131" i="913"/>
  <c r="I125" i="914"/>
  <c r="B106" i="917"/>
  <c r="I131" i="920"/>
  <c r="B125" i="921"/>
  <c r="B131" i="923"/>
  <c r="I60" i="925"/>
  <c r="B131" i="925"/>
  <c r="I16" i="928"/>
  <c r="B144" i="872"/>
  <c r="I43" i="888"/>
  <c r="I43" i="898"/>
  <c r="B106" i="926"/>
  <c r="B137" i="931"/>
  <c r="B42" i="872"/>
  <c r="I134" i="881"/>
  <c r="I93" i="922"/>
  <c r="I43" i="872"/>
  <c r="I125" i="872"/>
  <c r="I128" i="874"/>
  <c r="B28" i="875"/>
  <c r="I131" i="876"/>
  <c r="B64" i="881"/>
  <c r="B128" i="884"/>
  <c r="I125" i="886"/>
  <c r="I93" i="891"/>
  <c r="I11" i="897"/>
  <c r="I16" i="897" s="1"/>
  <c r="B138" i="897"/>
  <c r="B128" i="900"/>
  <c r="I138" i="903"/>
  <c r="I137" i="903" s="1"/>
  <c r="B106" i="905"/>
  <c r="I125" i="907"/>
  <c r="B42" i="909"/>
  <c r="B134" i="913"/>
  <c r="I43" i="921"/>
  <c r="I128" i="921"/>
  <c r="B131" i="927"/>
  <c r="I128" i="930"/>
  <c r="B59" i="876"/>
  <c r="B42" i="877"/>
  <c r="I43" i="880"/>
  <c r="I144" i="880"/>
  <c r="I128" i="882"/>
  <c r="I128" i="884"/>
  <c r="B137" i="887"/>
  <c r="I138" i="908"/>
  <c r="I137" i="908" s="1"/>
  <c r="I134" i="913"/>
  <c r="B42" i="917"/>
  <c r="B106" i="919"/>
  <c r="B144" i="919"/>
  <c r="B144" i="924"/>
  <c r="I131" i="927"/>
  <c r="B128" i="872"/>
  <c r="B131" i="874"/>
  <c r="I60" i="876"/>
  <c r="I125" i="880"/>
  <c r="B138" i="881"/>
  <c r="I138" i="883"/>
  <c r="I137" i="883" s="1"/>
  <c r="I93" i="885"/>
  <c r="I93" i="893"/>
  <c r="B26" i="897"/>
  <c r="B28" i="901"/>
  <c r="B28" i="903"/>
  <c r="B26" i="903" s="1"/>
  <c r="B106" i="915"/>
  <c r="B64" i="927"/>
  <c r="B26" i="873"/>
  <c r="I134" i="876"/>
  <c r="B64" i="879"/>
  <c r="I138" i="881"/>
  <c r="I137" i="881" s="1"/>
  <c r="B28" i="883"/>
  <c r="B131" i="884"/>
  <c r="I11" i="887"/>
  <c r="I138" i="887"/>
  <c r="I137" i="887" s="1"/>
  <c r="I128" i="888"/>
  <c r="B131" i="900"/>
  <c r="I43" i="911"/>
  <c r="B42" i="919"/>
  <c r="I43" i="924"/>
  <c r="B64" i="929"/>
  <c r="B28" i="931"/>
  <c r="B28" i="895"/>
  <c r="I134" i="906"/>
  <c r="B128" i="907"/>
  <c r="I63" i="916"/>
  <c r="I43" i="917"/>
  <c r="B64" i="918"/>
  <c r="B42" i="922"/>
  <c r="B42" i="928"/>
  <c r="I134" i="874"/>
  <c r="I43" i="875"/>
  <c r="I125" i="875"/>
  <c r="I63" i="876"/>
  <c r="I43" i="877"/>
  <c r="B59" i="882"/>
  <c r="B134" i="890"/>
  <c r="B131" i="896"/>
  <c r="I144" i="901"/>
  <c r="B64" i="902"/>
  <c r="I43" i="905"/>
  <c r="I125" i="905"/>
  <c r="B138" i="906"/>
  <c r="B59" i="911"/>
  <c r="I128" i="911"/>
  <c r="B106" i="912"/>
  <c r="B144" i="912"/>
  <c r="B64" i="913"/>
  <c r="B125" i="915"/>
  <c r="B144" i="915"/>
  <c r="B64" i="916"/>
  <c r="I134" i="916"/>
  <c r="I63" i="918"/>
  <c r="I43" i="919"/>
  <c r="B125" i="919"/>
  <c r="I11" i="920"/>
  <c r="I16" i="920" s="1"/>
  <c r="I134" i="927"/>
  <c r="I125" i="928"/>
  <c r="B59" i="930"/>
  <c r="B64" i="876"/>
  <c r="B131" i="878"/>
  <c r="I138" i="879"/>
  <c r="I137" i="879" s="1"/>
  <c r="I60" i="882"/>
  <c r="B106" i="883"/>
  <c r="B106" i="885"/>
  <c r="B131" i="888"/>
  <c r="B106" i="893"/>
  <c r="B144" i="893"/>
  <c r="I60" i="896"/>
  <c r="B42" i="899"/>
  <c r="B42" i="903"/>
  <c r="B134" i="904"/>
  <c r="B131" i="907"/>
  <c r="B28" i="908"/>
  <c r="B28" i="912"/>
  <c r="I144" i="912"/>
  <c r="I63" i="913"/>
  <c r="B138" i="913"/>
  <c r="I125" i="915"/>
  <c r="B134" i="921"/>
  <c r="B137" i="925"/>
  <c r="I43" i="928"/>
  <c r="B106" i="895"/>
  <c r="B42" i="931"/>
  <c r="I138" i="935"/>
  <c r="I137" i="935" s="1"/>
  <c r="I93" i="879"/>
  <c r="I63" i="874"/>
  <c r="B138" i="876"/>
  <c r="B137" i="876" s="1"/>
  <c r="B106" i="881"/>
  <c r="I134" i="884"/>
  <c r="I60" i="886"/>
  <c r="B131" i="886"/>
  <c r="B42" i="887"/>
  <c r="I43" i="889"/>
  <c r="B125" i="893"/>
  <c r="I63" i="894"/>
  <c r="I43" i="895"/>
  <c r="I63" i="896"/>
  <c r="B125" i="901"/>
  <c r="B144" i="903"/>
  <c r="I131" i="907"/>
  <c r="I63" i="909"/>
  <c r="B128" i="915"/>
  <c r="I138" i="916"/>
  <c r="I137" i="916" s="1"/>
  <c r="I60" i="921"/>
  <c r="B26" i="925"/>
  <c r="I138" i="925"/>
  <c r="I137" i="925" s="1"/>
  <c r="I128" i="928"/>
  <c r="I43" i="931"/>
  <c r="I43" i="933"/>
  <c r="I63" i="872"/>
  <c r="B134" i="872"/>
  <c r="I144" i="873"/>
  <c r="I128" i="875"/>
  <c r="B64" i="882"/>
  <c r="I134" i="882"/>
  <c r="B134" i="888"/>
  <c r="I125" i="889"/>
  <c r="I144" i="889"/>
  <c r="B138" i="890"/>
  <c r="B137" i="890" s="1"/>
  <c r="B64" i="896"/>
  <c r="B42" i="908"/>
  <c r="B144" i="908"/>
  <c r="B64" i="909"/>
  <c r="I128" i="915"/>
  <c r="B138" i="916"/>
  <c r="B137" i="916" s="1"/>
  <c r="B59" i="917"/>
  <c r="B106" i="920"/>
  <c r="I138" i="923"/>
  <c r="I137" i="923" s="1"/>
  <c r="B128" i="928"/>
  <c r="B125" i="931"/>
  <c r="I134" i="872"/>
  <c r="I125" i="873"/>
  <c r="I11" i="876"/>
  <c r="B106" i="879"/>
  <c r="I63" i="884"/>
  <c r="I43" i="901"/>
  <c r="I43" i="897"/>
  <c r="B144" i="899"/>
  <c r="B42" i="901"/>
  <c r="I125" i="901"/>
  <c r="I11" i="913"/>
  <c r="B12" i="913" s="1"/>
  <c r="I93" i="913"/>
  <c r="I93" i="916"/>
  <c r="I63" i="921"/>
  <c r="B64" i="872"/>
  <c r="I43" i="873"/>
  <c r="I144" i="881"/>
  <c r="I43" i="883"/>
  <c r="B125" i="883"/>
  <c r="I144" i="887"/>
  <c r="B64" i="888"/>
  <c r="I134" i="892"/>
  <c r="I43" i="893"/>
  <c r="I144" i="899"/>
  <c r="B26" i="902"/>
  <c r="B138" i="904"/>
  <c r="B106" i="929"/>
  <c r="B128" i="933"/>
  <c r="B137" i="872"/>
  <c r="I93" i="874"/>
  <c r="B131" i="877"/>
  <c r="I138" i="884"/>
  <c r="I137" i="884" s="1"/>
  <c r="B42" i="885"/>
  <c r="I125" i="887"/>
  <c r="B144" i="887"/>
  <c r="I93" i="890"/>
  <c r="B42" i="893"/>
  <c r="B42" i="895"/>
  <c r="B128" i="901"/>
  <c r="B64" i="907"/>
  <c r="B125" i="908"/>
  <c r="B134" i="911"/>
  <c r="B128" i="912"/>
  <c r="B144" i="913"/>
  <c r="B42" i="920"/>
  <c r="I60" i="926"/>
  <c r="B59" i="928"/>
  <c r="B26" i="894"/>
  <c r="I138" i="894"/>
  <c r="I137" i="894" s="1"/>
  <c r="B138" i="898"/>
  <c r="B144" i="906"/>
  <c r="I63" i="907"/>
  <c r="B42" i="912"/>
  <c r="I144" i="913"/>
  <c r="I43" i="920"/>
  <c r="I125" i="920"/>
  <c r="I144" i="929"/>
  <c r="B138" i="930"/>
  <c r="B137" i="930" s="1"/>
  <c r="I11" i="932"/>
  <c r="B138" i="878"/>
  <c r="B137" i="878" s="1"/>
  <c r="I144" i="879"/>
  <c r="I134" i="880"/>
  <c r="I125" i="881"/>
  <c r="I138" i="914"/>
  <c r="I137" i="914" s="1"/>
  <c r="B59" i="915"/>
  <c r="B28" i="918"/>
  <c r="I60" i="928"/>
  <c r="I128" i="933"/>
  <c r="I123" i="933" s="1"/>
  <c r="B134" i="934"/>
  <c r="B26" i="874"/>
  <c r="B106" i="876"/>
  <c r="I43" i="879"/>
  <c r="B144" i="879"/>
  <c r="B134" i="880"/>
  <c r="B59" i="889"/>
  <c r="B26" i="890"/>
  <c r="B138" i="911"/>
  <c r="I63" i="917"/>
  <c r="I131" i="922"/>
  <c r="B42" i="923"/>
  <c r="B137" i="932"/>
  <c r="I138" i="896"/>
  <c r="I137" i="896" s="1"/>
  <c r="B26" i="900"/>
  <c r="B134" i="905"/>
  <c r="I11" i="911"/>
  <c r="B12" i="911" s="1"/>
  <c r="I60" i="922"/>
  <c r="B125" i="925"/>
  <c r="B144" i="925"/>
  <c r="B42" i="929"/>
  <c r="I137" i="932"/>
  <c r="B59" i="873"/>
  <c r="B64" i="875"/>
  <c r="I93" i="884"/>
  <c r="I128" i="887"/>
  <c r="I60" i="889"/>
  <c r="B131" i="893"/>
  <c r="B138" i="907"/>
  <c r="I43" i="927"/>
  <c r="B42" i="881"/>
  <c r="B26" i="882"/>
  <c r="B26" i="884"/>
  <c r="B128" i="887"/>
  <c r="I131" i="889"/>
  <c r="B144" i="890"/>
  <c r="B42" i="916"/>
  <c r="I134" i="917"/>
  <c r="B144" i="918"/>
  <c r="I128" i="920"/>
  <c r="B64" i="928"/>
  <c r="I60" i="873"/>
  <c r="I131" i="873"/>
  <c r="B42" i="878"/>
  <c r="I144" i="890"/>
  <c r="I131" i="899"/>
  <c r="B144" i="904"/>
  <c r="I60" i="910"/>
  <c r="B106" i="911"/>
  <c r="I131" i="912"/>
  <c r="I63" i="915"/>
  <c r="I134" i="915"/>
  <c r="B144" i="916"/>
  <c r="I43" i="918"/>
  <c r="B144" i="921"/>
  <c r="I134" i="922"/>
  <c r="I63" i="926"/>
  <c r="I63" i="928"/>
  <c r="I43" i="929"/>
  <c r="I63" i="875"/>
  <c r="B128" i="879"/>
  <c r="I11" i="880"/>
  <c r="B12" i="880" s="1"/>
  <c r="B16" i="880" s="1"/>
  <c r="B28" i="886"/>
  <c r="I60" i="887"/>
  <c r="B26" i="888"/>
  <c r="B106" i="888"/>
  <c r="I63" i="889"/>
  <c r="I131" i="893"/>
  <c r="B42" i="894"/>
  <c r="I60" i="895"/>
  <c r="I60" i="897"/>
  <c r="B131" i="899"/>
  <c r="B134" i="901"/>
  <c r="B42" i="902"/>
  <c r="B125" i="902"/>
  <c r="I144" i="904"/>
  <c r="I137" i="907"/>
  <c r="B131" i="908"/>
  <c r="B144" i="909"/>
  <c r="I60" i="912"/>
  <c r="I43" i="913"/>
  <c r="B106" i="914"/>
  <c r="B64" i="915"/>
  <c r="B125" i="916"/>
  <c r="B42" i="918"/>
  <c r="B138" i="919"/>
  <c r="B137" i="919" s="1"/>
  <c r="B26" i="921"/>
  <c r="B106" i="921"/>
  <c r="I144" i="921"/>
  <c r="I63" i="922"/>
  <c r="B138" i="924"/>
  <c r="B137" i="924" s="1"/>
  <c r="B128" i="929"/>
  <c r="B106" i="930"/>
  <c r="B42" i="934"/>
  <c r="B26" i="872"/>
  <c r="B137" i="874"/>
  <c r="I16" i="874"/>
  <c r="B12" i="874"/>
  <c r="B26" i="877"/>
  <c r="B12" i="878"/>
  <c r="B12" i="887"/>
  <c r="I16" i="887"/>
  <c r="I16" i="893"/>
  <c r="B12" i="893"/>
  <c r="I125" i="876"/>
  <c r="B134" i="881"/>
  <c r="B42" i="883"/>
  <c r="B42" i="882"/>
  <c r="I123" i="885"/>
  <c r="I16" i="889"/>
  <c r="B12" i="872"/>
  <c r="B137" i="895"/>
  <c r="B137" i="897"/>
  <c r="I63" i="877"/>
  <c r="I43" i="887"/>
  <c r="B137" i="889"/>
  <c r="I60" i="880"/>
  <c r="B125" i="880"/>
  <c r="I16" i="891"/>
  <c r="B12" i="891"/>
  <c r="B64" i="878"/>
  <c r="B125" i="878"/>
  <c r="B42" i="879"/>
  <c r="B137" i="886"/>
  <c r="I26" i="906"/>
  <c r="B14" i="906"/>
  <c r="B137" i="873"/>
  <c r="B131" i="879"/>
  <c r="I63" i="880"/>
  <c r="I93" i="886"/>
  <c r="I60" i="888"/>
  <c r="I35" i="894"/>
  <c r="I123" i="878"/>
  <c r="I125" i="877"/>
  <c r="B128" i="880"/>
  <c r="B64" i="880"/>
  <c r="I128" i="880"/>
  <c r="B42" i="875"/>
  <c r="B12" i="877"/>
  <c r="B16" i="877" s="1"/>
  <c r="B137" i="900"/>
  <c r="B12" i="883"/>
  <c r="I16" i="883"/>
  <c r="B138" i="888"/>
  <c r="B14" i="881"/>
  <c r="I26" i="881"/>
  <c r="B16" i="881"/>
  <c r="B128" i="877"/>
  <c r="I16" i="881"/>
  <c r="I63" i="882"/>
  <c r="B128" i="882"/>
  <c r="I16" i="904"/>
  <c r="B12" i="904"/>
  <c r="I63" i="883"/>
  <c r="B137" i="885"/>
  <c r="B26" i="881"/>
  <c r="I16" i="877"/>
  <c r="I16" i="884"/>
  <c r="B12" i="884"/>
  <c r="I93" i="888"/>
  <c r="I43" i="899"/>
  <c r="B42" i="906"/>
  <c r="B14" i="894"/>
  <c r="I134" i="901"/>
  <c r="I63" i="902"/>
  <c r="I137" i="906"/>
  <c r="I63" i="892"/>
  <c r="I93" i="910"/>
  <c r="B137" i="910"/>
  <c r="B16" i="894"/>
  <c r="B64" i="898"/>
  <c r="B12" i="909"/>
  <c r="I16" i="909"/>
  <c r="I16" i="894"/>
  <c r="I128" i="894"/>
  <c r="I125" i="898"/>
  <c r="B12" i="890"/>
  <c r="I93" i="894"/>
  <c r="I63" i="900"/>
  <c r="B137" i="901"/>
  <c r="B64" i="890"/>
  <c r="B144" i="894"/>
  <c r="B144" i="898"/>
  <c r="B64" i="900"/>
  <c r="I128" i="900"/>
  <c r="B125" i="895"/>
  <c r="B28" i="896"/>
  <c r="B138" i="896"/>
  <c r="I63" i="897"/>
  <c r="B59" i="901"/>
  <c r="I138" i="901"/>
  <c r="I137" i="901" s="1"/>
  <c r="B12" i="903"/>
  <c r="I134" i="889"/>
  <c r="B131" i="894"/>
  <c r="B137" i="899"/>
  <c r="B12" i="915"/>
  <c r="B16" i="915" s="1"/>
  <c r="I16" i="915"/>
  <c r="I16" i="908"/>
  <c r="I16" i="895"/>
  <c r="B12" i="899"/>
  <c r="B12" i="888"/>
  <c r="B16" i="888" s="1"/>
  <c r="B12" i="895"/>
  <c r="I16" i="903"/>
  <c r="B125" i="905"/>
  <c r="B12" i="907"/>
  <c r="I16" i="907"/>
  <c r="I125" i="896"/>
  <c r="I16" i="901"/>
  <c r="I125" i="910"/>
  <c r="B131" i="898"/>
  <c r="B12" i="905"/>
  <c r="B16" i="905" s="1"/>
  <c r="I16" i="905"/>
  <c r="B137" i="883"/>
  <c r="B137" i="891"/>
  <c r="B128" i="897"/>
  <c r="B128" i="904"/>
  <c r="B138" i="908"/>
  <c r="I93" i="898"/>
  <c r="I63" i="901"/>
  <c r="B144" i="901"/>
  <c r="I63" i="904"/>
  <c r="B16" i="906"/>
  <c r="B26" i="907"/>
  <c r="I134" i="900"/>
  <c r="B26" i="908"/>
  <c r="I16" i="906"/>
  <c r="B26" i="905"/>
  <c r="I125" i="890"/>
  <c r="B28" i="899"/>
  <c r="B64" i="899"/>
  <c r="I43" i="894"/>
  <c r="B12" i="898"/>
  <c r="B137" i="902"/>
  <c r="B59" i="891"/>
  <c r="B106" i="898"/>
  <c r="B106" i="900"/>
  <c r="I16" i="902"/>
  <c r="I11" i="896"/>
  <c r="I138" i="902"/>
  <c r="I137" i="902" s="1"/>
  <c r="B26" i="904"/>
  <c r="B26" i="906"/>
  <c r="B42" i="907"/>
  <c r="B128" i="890"/>
  <c r="B59" i="897"/>
  <c r="I60" i="898"/>
  <c r="B42" i="904"/>
  <c r="I16" i="898"/>
  <c r="B106" i="903"/>
  <c r="I131" i="909"/>
  <c r="B137" i="912"/>
  <c r="B26" i="930"/>
  <c r="I11" i="912"/>
  <c r="B26" i="914"/>
  <c r="B12" i="926"/>
  <c r="I16" i="926"/>
  <c r="B137" i="926"/>
  <c r="I137" i="912"/>
  <c r="I16" i="922"/>
  <c r="B12" i="922"/>
  <c r="B26" i="926"/>
  <c r="I134" i="911"/>
  <c r="B137" i="933"/>
  <c r="B26" i="919"/>
  <c r="I125" i="912"/>
  <c r="I123" i="924"/>
  <c r="B137" i="935"/>
  <c r="B26" i="935"/>
  <c r="I16" i="929"/>
  <c r="B12" i="929"/>
  <c r="B26" i="920"/>
  <c r="B137" i="918"/>
  <c r="B26" i="923"/>
  <c r="B137" i="921"/>
  <c r="B26" i="929"/>
  <c r="I93" i="911"/>
  <c r="I43" i="912"/>
  <c r="B26" i="927"/>
  <c r="B123" i="920"/>
  <c r="B12" i="932"/>
  <c r="I16" i="932"/>
  <c r="B42" i="913"/>
  <c r="I16" i="914"/>
  <c r="B12" i="914"/>
  <c r="I16" i="921"/>
  <c r="B12" i="921"/>
  <c r="I16" i="924"/>
  <c r="B137" i="927"/>
  <c r="B137" i="914"/>
  <c r="B26" i="913"/>
  <c r="B12" i="927"/>
  <c r="B12" i="931"/>
  <c r="B12" i="916"/>
  <c r="B137" i="928"/>
  <c r="B12" i="924"/>
  <c r="B26" i="916"/>
  <c r="B12" i="928"/>
  <c r="I26" i="902" l="1"/>
  <c r="B14" i="902"/>
  <c r="B16" i="902"/>
  <c r="I123" i="930"/>
  <c r="B12" i="885"/>
  <c r="B16" i="885" s="1"/>
  <c r="I123" i="926"/>
  <c r="B12" i="882"/>
  <c r="I16" i="875"/>
  <c r="I123" i="905"/>
  <c r="B12" i="933"/>
  <c r="B12" i="910"/>
  <c r="B16" i="910" s="1"/>
  <c r="I123" i="907"/>
  <c r="B12" i="919"/>
  <c r="I123" i="921"/>
  <c r="I123" i="928"/>
  <c r="B12" i="873"/>
  <c r="I26" i="873" s="1"/>
  <c r="B12" i="918"/>
  <c r="I26" i="918" s="1"/>
  <c r="B12" i="920"/>
  <c r="B16" i="920" s="1"/>
  <c r="B12" i="923"/>
  <c r="B16" i="923" s="1"/>
  <c r="I123" i="899"/>
  <c r="B14" i="875"/>
  <c r="I26" i="875"/>
  <c r="B16" i="875"/>
  <c r="B14" i="879"/>
  <c r="B26" i="901"/>
  <c r="B137" i="898"/>
  <c r="B123" i="898" s="1"/>
  <c r="I122" i="898" s="1"/>
  <c r="B26" i="875"/>
  <c r="I123" i="915"/>
  <c r="B26" i="878"/>
  <c r="I16" i="890"/>
  <c r="B12" i="892"/>
  <c r="I26" i="892" s="1"/>
  <c r="I16" i="892"/>
  <c r="I123" i="922"/>
  <c r="B137" i="903"/>
  <c r="B123" i="903" s="1"/>
  <c r="I122" i="903" s="1"/>
  <c r="B137" i="906"/>
  <c r="B123" i="906" s="1"/>
  <c r="I122" i="906" s="1"/>
  <c r="B137" i="909"/>
  <c r="B123" i="909" s="1"/>
  <c r="I122" i="909" s="1"/>
  <c r="I123" i="882"/>
  <c r="I123" i="880"/>
  <c r="B26" i="892"/>
  <c r="I16" i="930"/>
  <c r="I123" i="892"/>
  <c r="B26" i="876"/>
  <c r="I123" i="886"/>
  <c r="I16" i="880"/>
  <c r="I123" i="927"/>
  <c r="B12" i="897"/>
  <c r="B16" i="897" s="1"/>
  <c r="B14" i="908"/>
  <c r="I123" i="895"/>
  <c r="I123" i="918"/>
  <c r="I26" i="908"/>
  <c r="B137" i="884"/>
  <c r="I16" i="900"/>
  <c r="I123" i="934"/>
  <c r="B12" i="886"/>
  <c r="B14" i="886" s="1"/>
  <c r="I16" i="886"/>
  <c r="B12" i="925"/>
  <c r="I26" i="925" s="1"/>
  <c r="I123" i="914"/>
  <c r="I26" i="879"/>
  <c r="I16" i="911"/>
  <c r="I123" i="879"/>
  <c r="B123" i="917"/>
  <c r="I122" i="917" s="1"/>
  <c r="I123" i="935"/>
  <c r="I16" i="876"/>
  <c r="B26" i="895"/>
  <c r="B137" i="893"/>
  <c r="I123" i="883"/>
  <c r="B16" i="879"/>
  <c r="B12" i="876"/>
  <c r="B16" i="876" s="1"/>
  <c r="I123" i="929"/>
  <c r="B26" i="898"/>
  <c r="B137" i="879"/>
  <c r="I123" i="888"/>
  <c r="B123" i="923"/>
  <c r="I122" i="923" s="1"/>
  <c r="B123" i="931"/>
  <c r="I122" i="931" s="1"/>
  <c r="B123" i="889"/>
  <c r="I122" i="889" s="1"/>
  <c r="I123" i="931"/>
  <c r="I16" i="917"/>
  <c r="B123" i="892"/>
  <c r="I122" i="892" s="1"/>
  <c r="I123" i="887"/>
  <c r="B26" i="918"/>
  <c r="I123" i="875"/>
  <c r="B137" i="907"/>
  <c r="B123" i="872"/>
  <c r="I122" i="872" s="1"/>
  <c r="I123" i="889"/>
  <c r="B123" i="921"/>
  <c r="I122" i="921" s="1"/>
  <c r="B123" i="902"/>
  <c r="I122" i="902" s="1"/>
  <c r="B137" i="875"/>
  <c r="I123" i="923"/>
  <c r="I122" i="920"/>
  <c r="I123" i="903"/>
  <c r="B26" i="917"/>
  <c r="I123" i="897"/>
  <c r="B12" i="935"/>
  <c r="B14" i="935" s="1"/>
  <c r="I123" i="893"/>
  <c r="B123" i="918"/>
  <c r="I122" i="918" s="1"/>
  <c r="B123" i="884"/>
  <c r="I122" i="884" s="1"/>
  <c r="B26" i="879"/>
  <c r="I26" i="901"/>
  <c r="I35" i="901" s="1"/>
  <c r="B137" i="929"/>
  <c r="B123" i="887"/>
  <c r="I122" i="887" s="1"/>
  <c r="B14" i="901"/>
  <c r="B26" i="931"/>
  <c r="B123" i="882"/>
  <c r="I122" i="882" s="1"/>
  <c r="B123" i="922"/>
  <c r="I122" i="922" s="1"/>
  <c r="I123" i="913"/>
  <c r="B26" i="911"/>
  <c r="I123" i="916"/>
  <c r="I123" i="919"/>
  <c r="B123" i="928"/>
  <c r="I122" i="928" s="1"/>
  <c r="B26" i="932"/>
  <c r="B26" i="915"/>
  <c r="I123" i="920"/>
  <c r="I123" i="872"/>
  <c r="B26" i="883"/>
  <c r="B123" i="925"/>
  <c r="I122" i="925" s="1"/>
  <c r="B137" i="913"/>
  <c r="I123" i="932"/>
  <c r="I123" i="925"/>
  <c r="I123" i="891"/>
  <c r="B26" i="889"/>
  <c r="B12" i="934"/>
  <c r="I26" i="934" s="1"/>
  <c r="I123" i="908"/>
  <c r="B123" i="924"/>
  <c r="I122" i="924" s="1"/>
  <c r="I123" i="900"/>
  <c r="I123" i="874"/>
  <c r="I123" i="917"/>
  <c r="B123" i="916"/>
  <c r="I122" i="916" s="1"/>
  <c r="I123" i="873"/>
  <c r="B137" i="911"/>
  <c r="I16" i="913"/>
  <c r="I26" i="885"/>
  <c r="B14" i="885"/>
  <c r="B26" i="886"/>
  <c r="B26" i="912"/>
  <c r="I123" i="904"/>
  <c r="I123" i="894"/>
  <c r="B123" i="900"/>
  <c r="I122" i="900" s="1"/>
  <c r="B123" i="912"/>
  <c r="I122" i="912" s="1"/>
  <c r="I123" i="881"/>
  <c r="B137" i="877"/>
  <c r="I123" i="906"/>
  <c r="B123" i="886"/>
  <c r="I122" i="886" s="1"/>
  <c r="I123" i="884"/>
  <c r="B123" i="914"/>
  <c r="I122" i="914" s="1"/>
  <c r="B123" i="932"/>
  <c r="I122" i="932" s="1"/>
  <c r="B123" i="935"/>
  <c r="I122" i="935" s="1"/>
  <c r="B123" i="897"/>
  <c r="I122" i="897" s="1"/>
  <c r="B137" i="881"/>
  <c r="B123" i="881" s="1"/>
  <c r="I122" i="881" s="1"/>
  <c r="B123" i="910"/>
  <c r="I122" i="910" s="1"/>
  <c r="B123" i="933"/>
  <c r="I122" i="933" s="1"/>
  <c r="B123" i="930"/>
  <c r="I122" i="930" s="1"/>
  <c r="B137" i="904"/>
  <c r="I26" i="933"/>
  <c r="B16" i="933"/>
  <c r="B14" i="933"/>
  <c r="B123" i="905"/>
  <c r="I122" i="905" s="1"/>
  <c r="B16" i="909"/>
  <c r="B14" i="909"/>
  <c r="I26" i="909"/>
  <c r="I26" i="887"/>
  <c r="B16" i="887"/>
  <c r="B14" i="887"/>
  <c r="B14" i="904"/>
  <c r="I26" i="904"/>
  <c r="B14" i="873"/>
  <c r="I26" i="927"/>
  <c r="B14" i="927"/>
  <c r="B26" i="899"/>
  <c r="B137" i="896"/>
  <c r="B14" i="891"/>
  <c r="I26" i="891"/>
  <c r="I123" i="890"/>
  <c r="B26" i="896"/>
  <c r="I26" i="872"/>
  <c r="B14" i="872"/>
  <c r="B12" i="896"/>
  <c r="I16" i="896"/>
  <c r="B14" i="905"/>
  <c r="I26" i="905"/>
  <c r="B123" i="895"/>
  <c r="I122" i="895" s="1"/>
  <c r="I26" i="921"/>
  <c r="B14" i="921"/>
  <c r="B123" i="894"/>
  <c r="I122" i="894" s="1"/>
  <c r="B123" i="899"/>
  <c r="I122" i="899" s="1"/>
  <c r="I26" i="895"/>
  <c r="B14" i="895"/>
  <c r="B16" i="895"/>
  <c r="I123" i="876"/>
  <c r="B16" i="904"/>
  <c r="I26" i="888"/>
  <c r="B14" i="888"/>
  <c r="B123" i="879"/>
  <c r="I122" i="879" s="1"/>
  <c r="B14" i="926"/>
  <c r="I26" i="926"/>
  <c r="I26" i="914"/>
  <c r="B16" i="914"/>
  <c r="B14" i="914"/>
  <c r="B123" i="926"/>
  <c r="I122" i="926" s="1"/>
  <c r="I26" i="911"/>
  <c r="B16" i="911"/>
  <c r="B14" i="911"/>
  <c r="I123" i="910"/>
  <c r="I26" i="928"/>
  <c r="B16" i="928"/>
  <c r="B14" i="928"/>
  <c r="I26" i="932"/>
  <c r="B16" i="932"/>
  <c r="B14" i="932"/>
  <c r="B16" i="925"/>
  <c r="I35" i="908"/>
  <c r="B16" i="882"/>
  <c r="B14" i="882"/>
  <c r="I26" i="882"/>
  <c r="I26" i="915"/>
  <c r="B14" i="915"/>
  <c r="I123" i="901"/>
  <c r="B14" i="924"/>
  <c r="I26" i="924"/>
  <c r="B16" i="924"/>
  <c r="B123" i="890"/>
  <c r="I122" i="890" s="1"/>
  <c r="B16" i="922"/>
  <c r="B14" i="922"/>
  <c r="I26" i="922"/>
  <c r="I35" i="906"/>
  <c r="I26" i="889"/>
  <c r="B16" i="889"/>
  <c r="B14" i="889"/>
  <c r="B123" i="873"/>
  <c r="I122" i="873" s="1"/>
  <c r="I26" i="913"/>
  <c r="B16" i="913"/>
  <c r="B14" i="913"/>
  <c r="B16" i="884"/>
  <c r="B14" i="884"/>
  <c r="I26" i="884"/>
  <c r="I26" i="893"/>
  <c r="B16" i="893"/>
  <c r="B14" i="893"/>
  <c r="I26" i="874"/>
  <c r="B14" i="874"/>
  <c r="I35" i="875"/>
  <c r="B16" i="899"/>
  <c r="B14" i="899"/>
  <c r="I26" i="899"/>
  <c r="I16" i="912"/>
  <c r="B12" i="912"/>
  <c r="B123" i="874"/>
  <c r="I122" i="874" s="1"/>
  <c r="I123" i="896"/>
  <c r="B123" i="934"/>
  <c r="I122" i="934" s="1"/>
  <c r="B123" i="901"/>
  <c r="I122" i="901" s="1"/>
  <c r="B123" i="880"/>
  <c r="I122" i="880" s="1"/>
  <c r="I26" i="929"/>
  <c r="B16" i="929"/>
  <c r="B14" i="929"/>
  <c r="I35" i="881"/>
  <c r="I26" i="878"/>
  <c r="B14" i="878"/>
  <c r="B16" i="878"/>
  <c r="B123" i="883"/>
  <c r="I122" i="883" s="1"/>
  <c r="B16" i="874"/>
  <c r="I26" i="919"/>
  <c r="B14" i="919"/>
  <c r="I123" i="912"/>
  <c r="I26" i="890"/>
  <c r="B14" i="890"/>
  <c r="I123" i="877"/>
  <c r="I123" i="902"/>
  <c r="B14" i="903"/>
  <c r="I26" i="903"/>
  <c r="B16" i="903"/>
  <c r="I123" i="898"/>
  <c r="I35" i="879"/>
  <c r="I26" i="916"/>
  <c r="B16" i="916"/>
  <c r="B14" i="916"/>
  <c r="B16" i="927"/>
  <c r="B16" i="926"/>
  <c r="B137" i="888"/>
  <c r="B14" i="877"/>
  <c r="I26" i="877"/>
  <c r="I26" i="880"/>
  <c r="B14" i="880"/>
  <c r="B123" i="891"/>
  <c r="I122" i="891" s="1"/>
  <c r="I26" i="931"/>
  <c r="B16" i="931"/>
  <c r="B14" i="931"/>
  <c r="B16" i="921"/>
  <c r="I35" i="902"/>
  <c r="B16" i="891"/>
  <c r="I26" i="900"/>
  <c r="B16" i="900"/>
  <c r="B14" i="900"/>
  <c r="B33" i="894"/>
  <c r="B16" i="898"/>
  <c r="B14" i="898"/>
  <c r="I26" i="898"/>
  <c r="B137" i="908"/>
  <c r="B16" i="890"/>
  <c r="I26" i="897"/>
  <c r="B14" i="897"/>
  <c r="B123" i="876"/>
  <c r="I122" i="876" s="1"/>
  <c r="I26" i="930"/>
  <c r="B16" i="930"/>
  <c r="B14" i="930"/>
  <c r="B123" i="929"/>
  <c r="I122" i="929" s="1"/>
  <c r="B123" i="919"/>
  <c r="I122" i="919" s="1"/>
  <c r="I26" i="910"/>
  <c r="B14" i="910"/>
  <c r="B16" i="919"/>
  <c r="I123" i="911"/>
  <c r="B123" i="878"/>
  <c r="I122" i="878" s="1"/>
  <c r="I26" i="917"/>
  <c r="B14" i="917"/>
  <c r="I26" i="907"/>
  <c r="B16" i="907"/>
  <c r="B14" i="907"/>
  <c r="B123" i="927"/>
  <c r="I122" i="927" s="1"/>
  <c r="B123" i="915"/>
  <c r="I122" i="915" s="1"/>
  <c r="I123" i="909"/>
  <c r="B14" i="883"/>
  <c r="I26" i="883"/>
  <c r="B16" i="883"/>
  <c r="B123" i="885"/>
  <c r="I122" i="885" s="1"/>
  <c r="I26" i="876"/>
  <c r="B14" i="876"/>
  <c r="B16" i="872"/>
  <c r="B16" i="934" l="1"/>
  <c r="B16" i="935"/>
  <c r="B14" i="934"/>
  <c r="I26" i="886"/>
  <c r="B16" i="873"/>
  <c r="B14" i="918"/>
  <c r="B16" i="892"/>
  <c r="B16" i="886"/>
  <c r="B14" i="892"/>
  <c r="B16" i="918"/>
  <c r="B14" i="920"/>
  <c r="B14" i="923"/>
  <c r="I26" i="920"/>
  <c r="I26" i="923"/>
  <c r="I35" i="923" s="1"/>
  <c r="I26" i="935"/>
  <c r="I35" i="935" s="1"/>
  <c r="B123" i="893"/>
  <c r="I122" i="893" s="1"/>
  <c r="B14" i="925"/>
  <c r="B123" i="907"/>
  <c r="I122" i="907" s="1"/>
  <c r="B123" i="904"/>
  <c r="I122" i="904" s="1"/>
  <c r="B123" i="875"/>
  <c r="I122" i="875" s="1"/>
  <c r="B123" i="913"/>
  <c r="I122" i="913" s="1"/>
  <c r="B123" i="877"/>
  <c r="I122" i="877" s="1"/>
  <c r="I35" i="885"/>
  <c r="B33" i="885" s="1"/>
  <c r="B123" i="911"/>
  <c r="I122" i="911" s="1"/>
  <c r="I35" i="895"/>
  <c r="I35" i="872"/>
  <c r="I35" i="904"/>
  <c r="B33" i="881"/>
  <c r="I35" i="892"/>
  <c r="I35" i="898"/>
  <c r="I35" i="915"/>
  <c r="I35" i="893"/>
  <c r="I35" i="876"/>
  <c r="I35" i="882"/>
  <c r="I35" i="922"/>
  <c r="I35" i="916"/>
  <c r="I35" i="884"/>
  <c r="I35" i="911"/>
  <c r="I35" i="921"/>
  <c r="B33" i="879"/>
  <c r="I35" i="919"/>
  <c r="I35" i="888"/>
  <c r="I35" i="928"/>
  <c r="I35" i="931"/>
  <c r="I26" i="912"/>
  <c r="B16" i="912"/>
  <c r="B14" i="912"/>
  <c r="I35" i="883"/>
  <c r="I35" i="891"/>
  <c r="I35" i="887"/>
  <c r="I35" i="917"/>
  <c r="I42" i="894"/>
  <c r="I52" i="894" s="1"/>
  <c r="B35" i="894"/>
  <c r="I35" i="880"/>
  <c r="I35" i="903"/>
  <c r="I35" i="914"/>
  <c r="I35" i="886"/>
  <c r="I35" i="877"/>
  <c r="B33" i="908"/>
  <c r="B123" i="896"/>
  <c r="I122" i="896" s="1"/>
  <c r="I35" i="909"/>
  <c r="B33" i="906"/>
  <c r="B33" i="875"/>
  <c r="I35" i="899"/>
  <c r="I35" i="905"/>
  <c r="B33" i="901"/>
  <c r="I35" i="910"/>
  <c r="B123" i="888"/>
  <c r="I122" i="888" s="1"/>
  <c r="I35" i="913"/>
  <c r="I35" i="900"/>
  <c r="I35" i="924"/>
  <c r="I35" i="930"/>
  <c r="B33" i="902"/>
  <c r="I35" i="926"/>
  <c r="I35" i="934"/>
  <c r="I35" i="929"/>
  <c r="I35" i="925"/>
  <c r="I35" i="927"/>
  <c r="I35" i="889"/>
  <c r="B14" i="896"/>
  <c r="I26" i="896"/>
  <c r="B16" i="896"/>
  <c r="I35" i="878"/>
  <c r="I35" i="874"/>
  <c r="I35" i="897"/>
  <c r="I35" i="920"/>
  <c r="I35" i="932"/>
  <c r="I35" i="933"/>
  <c r="I35" i="873"/>
  <c r="I35" i="907"/>
  <c r="I35" i="890"/>
  <c r="B123" i="908"/>
  <c r="I122" i="908" s="1"/>
  <c r="I35" i="918"/>
  <c r="B35" i="885" l="1"/>
  <c r="I42" i="885"/>
  <c r="I52" i="885" s="1"/>
  <c r="B33" i="876"/>
  <c r="B33" i="893"/>
  <c r="I42" i="879"/>
  <c r="I52" i="879" s="1"/>
  <c r="B35" i="879"/>
  <c r="B33" i="915"/>
  <c r="B33" i="935"/>
  <c r="B33" i="898"/>
  <c r="B33" i="887"/>
  <c r="B49" i="894"/>
  <c r="B33" i="921"/>
  <c r="B33" i="878"/>
  <c r="B33" i="905"/>
  <c r="B33" i="891"/>
  <c r="I35" i="896"/>
  <c r="B33" i="911"/>
  <c r="B33" i="930"/>
  <c r="I42" i="908"/>
  <c r="I52" i="908" s="1"/>
  <c r="B35" i="908"/>
  <c r="B33" i="884"/>
  <c r="B33" i="919"/>
  <c r="B33" i="913"/>
  <c r="B33" i="874"/>
  <c r="I42" i="902"/>
  <c r="I52" i="902" s="1"/>
  <c r="B35" i="902"/>
  <c r="B33" i="899"/>
  <c r="B33" i="916"/>
  <c r="B33" i="918"/>
  <c r="B33" i="909"/>
  <c r="B33" i="917"/>
  <c r="I42" i="875"/>
  <c r="I52" i="875" s="1"/>
  <c r="B35" i="875"/>
  <c r="B33" i="877"/>
  <c r="B33" i="883"/>
  <c r="B33" i="907"/>
  <c r="B33" i="922"/>
  <c r="B33" i="892"/>
  <c r="B33" i="873"/>
  <c r="I42" i="881"/>
  <c r="I52" i="881" s="1"/>
  <c r="B35" i="881"/>
  <c r="B33" i="926"/>
  <c r="I42" i="901"/>
  <c r="I52" i="901" s="1"/>
  <c r="B35" i="901"/>
  <c r="B33" i="890"/>
  <c r="B33" i="900"/>
  <c r="B33" i="886"/>
  <c r="I35" i="912"/>
  <c r="B33" i="889"/>
  <c r="B33" i="924"/>
  <c r="B33" i="923"/>
  <c r="B33" i="932"/>
  <c r="B33" i="929"/>
  <c r="B33" i="882"/>
  <c r="B33" i="904"/>
  <c r="B33" i="888"/>
  <c r="B33" i="925"/>
  <c r="B33" i="933"/>
  <c r="I42" i="906"/>
  <c r="I52" i="906" s="1"/>
  <c r="B35" i="906"/>
  <c r="B33" i="914"/>
  <c r="B33" i="880"/>
  <c r="B33" i="931"/>
  <c r="B33" i="872"/>
  <c r="B33" i="910"/>
  <c r="B33" i="927"/>
  <c r="B33" i="920"/>
  <c r="B33" i="934"/>
  <c r="B33" i="928"/>
  <c r="B33" i="895"/>
  <c r="B33" i="897"/>
  <c r="B33" i="903"/>
  <c r="B49" i="885" l="1"/>
  <c r="B33" i="896"/>
  <c r="I42" i="900"/>
  <c r="I52" i="900" s="1"/>
  <c r="B35" i="900"/>
  <c r="I42" i="933"/>
  <c r="I52" i="933" s="1"/>
  <c r="B35" i="933"/>
  <c r="I42" i="926"/>
  <c r="I52" i="926" s="1"/>
  <c r="B35" i="926"/>
  <c r="B49" i="906"/>
  <c r="I42" i="918"/>
  <c r="I52" i="918" s="1"/>
  <c r="B35" i="918"/>
  <c r="I42" i="888"/>
  <c r="I52" i="888" s="1"/>
  <c r="B35" i="888"/>
  <c r="I42" i="917"/>
  <c r="I52" i="917" s="1"/>
  <c r="B35" i="917"/>
  <c r="I42" i="921"/>
  <c r="I52" i="921" s="1"/>
  <c r="B35" i="921"/>
  <c r="I42" i="898"/>
  <c r="I52" i="898" s="1"/>
  <c r="B35" i="898"/>
  <c r="I42" i="928"/>
  <c r="I52" i="928" s="1"/>
  <c r="B35" i="928"/>
  <c r="I42" i="935"/>
  <c r="I52" i="935" s="1"/>
  <c r="B35" i="935"/>
  <c r="I42" i="903"/>
  <c r="I52" i="903" s="1"/>
  <c r="B35" i="903"/>
  <c r="I42" i="897"/>
  <c r="I52" i="897" s="1"/>
  <c r="B35" i="897"/>
  <c r="I42" i="919"/>
  <c r="I52" i="919" s="1"/>
  <c r="B35" i="919"/>
  <c r="I42" i="891"/>
  <c r="I52" i="891" s="1"/>
  <c r="B35" i="891"/>
  <c r="I42" i="872"/>
  <c r="I52" i="872" s="1"/>
  <c r="B35" i="872"/>
  <c r="I42" i="915"/>
  <c r="I52" i="915" s="1"/>
  <c r="B35" i="915"/>
  <c r="I42" i="904"/>
  <c r="I52" i="904" s="1"/>
  <c r="B35" i="904"/>
  <c r="I59" i="894"/>
  <c r="I70" i="894" s="1"/>
  <c r="B52" i="894"/>
  <c r="I42" i="892"/>
  <c r="I52" i="892" s="1"/>
  <c r="B35" i="892"/>
  <c r="I42" i="922"/>
  <c r="I52" i="922" s="1"/>
  <c r="B35" i="922"/>
  <c r="I42" i="883"/>
  <c r="I52" i="883" s="1"/>
  <c r="B35" i="883"/>
  <c r="I42" i="884"/>
  <c r="I52" i="884" s="1"/>
  <c r="B35" i="884"/>
  <c r="B49" i="901"/>
  <c r="I42" i="907"/>
  <c r="I52" i="907" s="1"/>
  <c r="B35" i="907"/>
  <c r="I42" i="924"/>
  <c r="I52" i="924" s="1"/>
  <c r="B35" i="924"/>
  <c r="I42" i="877"/>
  <c r="I52" i="877" s="1"/>
  <c r="B35" i="877"/>
  <c r="B49" i="879"/>
  <c r="I42" i="934"/>
  <c r="I52" i="934" s="1"/>
  <c r="B35" i="934"/>
  <c r="I42" i="920"/>
  <c r="I52" i="920" s="1"/>
  <c r="B35" i="920"/>
  <c r="I42" i="874"/>
  <c r="I52" i="874" s="1"/>
  <c r="B35" i="874"/>
  <c r="I42" i="910"/>
  <c r="I52" i="910" s="1"/>
  <c r="B35" i="910"/>
  <c r="B49" i="908"/>
  <c r="I42" i="914"/>
  <c r="I52" i="914" s="1"/>
  <c r="B35" i="914"/>
  <c r="I42" i="905"/>
  <c r="I52" i="905" s="1"/>
  <c r="B35" i="905"/>
  <c r="B49" i="881"/>
  <c r="I42" i="887"/>
  <c r="I52" i="887" s="1"/>
  <c r="B35" i="887"/>
  <c r="I42" i="913"/>
  <c r="I52" i="913" s="1"/>
  <c r="B35" i="913"/>
  <c r="I42" i="889"/>
  <c r="I52" i="889" s="1"/>
  <c r="B35" i="889"/>
  <c r="I42" i="878"/>
  <c r="I52" i="878" s="1"/>
  <c r="B35" i="878"/>
  <c r="I42" i="923"/>
  <c r="I52" i="923" s="1"/>
  <c r="B35" i="923"/>
  <c r="I42" i="930"/>
  <c r="I52" i="930" s="1"/>
  <c r="B35" i="930"/>
  <c r="I42" i="893"/>
  <c r="I52" i="893" s="1"/>
  <c r="B35" i="893"/>
  <c r="I42" i="909"/>
  <c r="I52" i="909" s="1"/>
  <c r="B35" i="909"/>
  <c r="I42" i="895"/>
  <c r="I52" i="895" s="1"/>
  <c r="B35" i="895"/>
  <c r="B49" i="902"/>
  <c r="I42" i="932"/>
  <c r="I52" i="932" s="1"/>
  <c r="B35" i="932"/>
  <c r="I42" i="931"/>
  <c r="I52" i="931" s="1"/>
  <c r="B35" i="931"/>
  <c r="I42" i="880"/>
  <c r="I52" i="880" s="1"/>
  <c r="B35" i="880"/>
  <c r="B33" i="912"/>
  <c r="I42" i="890"/>
  <c r="I52" i="890" s="1"/>
  <c r="B35" i="890"/>
  <c r="I42" i="925"/>
  <c r="I52" i="925" s="1"/>
  <c r="B35" i="925"/>
  <c r="I42" i="899"/>
  <c r="I52" i="899" s="1"/>
  <c r="B35" i="899"/>
  <c r="I42" i="927"/>
  <c r="I52" i="927" s="1"/>
  <c r="B35" i="927"/>
  <c r="I42" i="911"/>
  <c r="I52" i="911" s="1"/>
  <c r="B35" i="911"/>
  <c r="I42" i="876"/>
  <c r="I52" i="876" s="1"/>
  <c r="B35" i="876"/>
  <c r="I42" i="916"/>
  <c r="I52" i="916" s="1"/>
  <c r="B35" i="916"/>
  <c r="I42" i="873"/>
  <c r="I52" i="873" s="1"/>
  <c r="B35" i="873"/>
  <c r="I42" i="882"/>
  <c r="I52" i="882" s="1"/>
  <c r="B35" i="882"/>
  <c r="I42" i="929"/>
  <c r="I52" i="929" s="1"/>
  <c r="B35" i="929"/>
  <c r="I42" i="886"/>
  <c r="I52" i="886" s="1"/>
  <c r="B35" i="886"/>
  <c r="B49" i="875"/>
  <c r="B52" i="885" l="1"/>
  <c r="I59" i="885"/>
  <c r="I70" i="885" s="1"/>
  <c r="B49" i="917"/>
  <c r="B49" i="904"/>
  <c r="I59" i="881"/>
  <c r="I70" i="881" s="1"/>
  <c r="B52" i="881"/>
  <c r="I59" i="902"/>
  <c r="I70" i="902" s="1"/>
  <c r="B52" i="902"/>
  <c r="B49" i="915"/>
  <c r="B49" i="887"/>
  <c r="B49" i="919"/>
  <c r="B49" i="888"/>
  <c r="B49" i="927"/>
  <c r="B49" i="884"/>
  <c r="B49" i="876"/>
  <c r="B49" i="897"/>
  <c r="B49" i="918"/>
  <c r="B49" i="891"/>
  <c r="B49" i="924"/>
  <c r="B49" i="914"/>
  <c r="B49" i="923"/>
  <c r="B49" i="883"/>
  <c r="I59" i="906"/>
  <c r="I70" i="906" s="1"/>
  <c r="B52" i="906"/>
  <c r="B49" i="932"/>
  <c r="B49" i="872"/>
  <c r="B49" i="903"/>
  <c r="B49" i="922"/>
  <c r="B49" i="910"/>
  <c r="B49" i="874"/>
  <c r="B49" i="878"/>
  <c r="B49" i="926"/>
  <c r="B49" i="930"/>
  <c r="I42" i="912"/>
  <c r="I52" i="912" s="1"/>
  <c r="B35" i="912"/>
  <c r="B49" i="934"/>
  <c r="B49" i="892"/>
  <c r="B49" i="935"/>
  <c r="B49" i="907"/>
  <c r="I59" i="879"/>
  <c r="I70" i="879" s="1"/>
  <c r="B52" i="879"/>
  <c r="B49" i="898"/>
  <c r="B49" i="905"/>
  <c r="B49" i="909"/>
  <c r="B49" i="893"/>
  <c r="B49" i="889"/>
  <c r="B49" i="933"/>
  <c r="I59" i="875"/>
  <c r="I70" i="875" s="1"/>
  <c r="B52" i="875"/>
  <c r="B49" i="882"/>
  <c r="B49" i="880"/>
  <c r="B68" i="894"/>
  <c r="B49" i="895"/>
  <c r="B49" i="925"/>
  <c r="B49" i="886"/>
  <c r="B49" i="900"/>
  <c r="B49" i="911"/>
  <c r="B49" i="920"/>
  <c r="B49" i="929"/>
  <c r="B49" i="913"/>
  <c r="B49" i="916"/>
  <c r="I59" i="908"/>
  <c r="I70" i="908" s="1"/>
  <c r="B52" i="908"/>
  <c r="B49" i="899"/>
  <c r="B49" i="890"/>
  <c r="B49" i="928"/>
  <c r="I42" i="896"/>
  <c r="I52" i="896" s="1"/>
  <c r="B35" i="896"/>
  <c r="B49" i="921"/>
  <c r="I59" i="901"/>
  <c r="I70" i="901" s="1"/>
  <c r="B52" i="901"/>
  <c r="B49" i="873"/>
  <c r="B49" i="931"/>
  <c r="B49" i="877"/>
  <c r="B68" i="885" l="1"/>
  <c r="I59" i="888"/>
  <c r="I70" i="888" s="1"/>
  <c r="B52" i="888"/>
  <c r="I59" i="919"/>
  <c r="I70" i="919" s="1"/>
  <c r="B52" i="919"/>
  <c r="I59" i="878"/>
  <c r="I70" i="878" s="1"/>
  <c r="B52" i="878"/>
  <c r="I59" i="887"/>
  <c r="I70" i="887" s="1"/>
  <c r="B52" i="887"/>
  <c r="I59" i="932"/>
  <c r="I70" i="932" s="1"/>
  <c r="B52" i="932"/>
  <c r="I59" i="918"/>
  <c r="I70" i="918" s="1"/>
  <c r="B52" i="918"/>
  <c r="I59" i="874"/>
  <c r="I70" i="874" s="1"/>
  <c r="B52" i="874"/>
  <c r="I59" i="915"/>
  <c r="I70" i="915" s="1"/>
  <c r="B52" i="915"/>
  <c r="I59" i="872"/>
  <c r="I70" i="872" s="1"/>
  <c r="B52" i="872"/>
  <c r="I59" i="895"/>
  <c r="I70" i="895" s="1"/>
  <c r="B52" i="895"/>
  <c r="I59" i="897"/>
  <c r="I70" i="897" s="1"/>
  <c r="B52" i="897"/>
  <c r="B68" i="906"/>
  <c r="I59" i="935"/>
  <c r="I70" i="935" s="1"/>
  <c r="B52" i="935"/>
  <c r="I59" i="910"/>
  <c r="I70" i="910" s="1"/>
  <c r="B52" i="910"/>
  <c r="I77" i="894"/>
  <c r="B70" i="894"/>
  <c r="I59" i="907"/>
  <c r="I70" i="907" s="1"/>
  <c r="B52" i="907"/>
  <c r="B68" i="901"/>
  <c r="I59" i="909"/>
  <c r="I70" i="909" s="1"/>
  <c r="B52" i="909"/>
  <c r="B49" i="896"/>
  <c r="I59" i="920"/>
  <c r="I70" i="920" s="1"/>
  <c r="B52" i="920"/>
  <c r="I59" i="883"/>
  <c r="I70" i="883" s="1"/>
  <c r="B52" i="883"/>
  <c r="I59" i="876"/>
  <c r="I70" i="876" s="1"/>
  <c r="B52" i="876"/>
  <c r="I59" i="923"/>
  <c r="I70" i="923" s="1"/>
  <c r="B52" i="923"/>
  <c r="B68" i="902"/>
  <c r="I59" i="934"/>
  <c r="I70" i="934" s="1"/>
  <c r="B52" i="934"/>
  <c r="B49" i="912"/>
  <c r="I59" i="884"/>
  <c r="I70" i="884" s="1"/>
  <c r="B52" i="884"/>
  <c r="B68" i="881"/>
  <c r="I59" i="921"/>
  <c r="I70" i="921" s="1"/>
  <c r="B52" i="921"/>
  <c r="I59" i="893"/>
  <c r="I70" i="893" s="1"/>
  <c r="B52" i="893"/>
  <c r="I59" i="911"/>
  <c r="I70" i="911" s="1"/>
  <c r="B52" i="911"/>
  <c r="I59" i="899"/>
  <c r="I70" i="899" s="1"/>
  <c r="B52" i="899"/>
  <c r="I59" i="898"/>
  <c r="I70" i="898" s="1"/>
  <c r="B52" i="898"/>
  <c r="B68" i="875"/>
  <c r="I59" i="880"/>
  <c r="I70" i="880" s="1"/>
  <c r="B52" i="880"/>
  <c r="I59" i="886"/>
  <c r="I70" i="886" s="1"/>
  <c r="B52" i="886"/>
  <c r="I59" i="914"/>
  <c r="I70" i="914" s="1"/>
  <c r="B52" i="914"/>
  <c r="I59" i="904"/>
  <c r="I70" i="904" s="1"/>
  <c r="B52" i="904"/>
  <c r="B52" i="905"/>
  <c r="I59" i="905"/>
  <c r="I70" i="905" s="1"/>
  <c r="I59" i="903"/>
  <c r="I70" i="903" s="1"/>
  <c r="B52" i="903"/>
  <c r="I59" i="927"/>
  <c r="I70" i="927" s="1"/>
  <c r="B52" i="927"/>
  <c r="I59" i="922"/>
  <c r="I70" i="922" s="1"/>
  <c r="B52" i="922"/>
  <c r="I59" i="931"/>
  <c r="I70" i="931" s="1"/>
  <c r="B52" i="931"/>
  <c r="I59" i="933"/>
  <c r="I70" i="933" s="1"/>
  <c r="B52" i="933"/>
  <c r="I59" i="930"/>
  <c r="I70" i="930" s="1"/>
  <c r="B52" i="930"/>
  <c r="I59" i="924"/>
  <c r="I70" i="924" s="1"/>
  <c r="B52" i="924"/>
  <c r="I59" i="928"/>
  <c r="I70" i="928" s="1"/>
  <c r="B52" i="928"/>
  <c r="I59" i="873"/>
  <c r="I70" i="873" s="1"/>
  <c r="B52" i="873"/>
  <c r="I59" i="916"/>
  <c r="I70" i="916" s="1"/>
  <c r="B52" i="916"/>
  <c r="I59" i="925"/>
  <c r="I70" i="925" s="1"/>
  <c r="B52" i="925"/>
  <c r="I59" i="917"/>
  <c r="I70" i="917" s="1"/>
  <c r="B52" i="917"/>
  <c r="I59" i="882"/>
  <c r="I70" i="882" s="1"/>
  <c r="B52" i="882"/>
  <c r="I59" i="877"/>
  <c r="I70" i="877" s="1"/>
  <c r="B52" i="877"/>
  <c r="B68" i="879"/>
  <c r="I59" i="929"/>
  <c r="I70" i="929" s="1"/>
  <c r="B52" i="929"/>
  <c r="I59" i="892"/>
  <c r="I70" i="892" s="1"/>
  <c r="B52" i="892"/>
  <c r="I59" i="890"/>
  <c r="I70" i="890" s="1"/>
  <c r="B52" i="890"/>
  <c r="I59" i="900"/>
  <c r="I70" i="900" s="1"/>
  <c r="B52" i="900"/>
  <c r="B68" i="908"/>
  <c r="I59" i="913"/>
  <c r="I70" i="913" s="1"/>
  <c r="B52" i="913"/>
  <c r="I59" i="889"/>
  <c r="I70" i="889" s="1"/>
  <c r="B52" i="889"/>
  <c r="I59" i="926"/>
  <c r="I70" i="926" s="1"/>
  <c r="B52" i="926"/>
  <c r="I59" i="891"/>
  <c r="I70" i="891" s="1"/>
  <c r="B52" i="891"/>
  <c r="I77" i="885" l="1"/>
  <c r="B70" i="885"/>
  <c r="B68" i="900"/>
  <c r="B68" i="883"/>
  <c r="B68" i="920"/>
  <c r="B68" i="915"/>
  <c r="B68" i="929"/>
  <c r="B68" i="874"/>
  <c r="B68" i="872"/>
  <c r="B68" i="933"/>
  <c r="B68" i="918"/>
  <c r="B68" i="892"/>
  <c r="I77" i="879"/>
  <c r="B70" i="879"/>
  <c r="B68" i="907"/>
  <c r="I77" i="881"/>
  <c r="B70" i="881"/>
  <c r="I59" i="896"/>
  <c r="I70" i="896" s="1"/>
  <c r="B52" i="896"/>
  <c r="I77" i="901"/>
  <c r="B70" i="901"/>
  <c r="I77" i="902"/>
  <c r="B70" i="902"/>
  <c r="B68" i="924"/>
  <c r="B68" i="898"/>
  <c r="I82" i="894"/>
  <c r="B68" i="932"/>
  <c r="B68" i="904"/>
  <c r="I59" i="912"/>
  <c r="I70" i="912" s="1"/>
  <c r="B52" i="912"/>
  <c r="B68" i="909"/>
  <c r="B68" i="890"/>
  <c r="B68" i="928"/>
  <c r="B68" i="899"/>
  <c r="B68" i="923"/>
  <c r="B68" i="910"/>
  <c r="B68" i="895"/>
  <c r="B68" i="884"/>
  <c r="B68" i="886"/>
  <c r="I77" i="875"/>
  <c r="B70" i="875"/>
  <c r="B68" i="887"/>
  <c r="B68" i="926"/>
  <c r="B68" i="917"/>
  <c r="B68" i="927"/>
  <c r="B68" i="934"/>
  <c r="B68" i="935"/>
  <c r="B68" i="878"/>
  <c r="B68" i="930"/>
  <c r="B68" i="880"/>
  <c r="B68" i="903"/>
  <c r="B68" i="911"/>
  <c r="B68" i="889"/>
  <c r="B68" i="913"/>
  <c r="B68" i="876"/>
  <c r="B68" i="931"/>
  <c r="I77" i="906"/>
  <c r="B70" i="906"/>
  <c r="B68" i="873"/>
  <c r="B68" i="891"/>
  <c r="I77" i="908"/>
  <c r="B70" i="908"/>
  <c r="B68" i="925"/>
  <c r="B68" i="893"/>
  <c r="B68" i="919"/>
  <c r="B68" i="882"/>
  <c r="B68" i="905"/>
  <c r="B68" i="914"/>
  <c r="B68" i="877"/>
  <c r="B68" i="922"/>
  <c r="B68" i="916"/>
  <c r="B68" i="897"/>
  <c r="B68" i="888"/>
  <c r="B68" i="921"/>
  <c r="I82" i="885" l="1"/>
  <c r="B79" i="885" s="1"/>
  <c r="I77" i="873"/>
  <c r="B70" i="873"/>
  <c r="I77" i="910"/>
  <c r="B70" i="910"/>
  <c r="I77" i="904"/>
  <c r="B70" i="904"/>
  <c r="B68" i="896"/>
  <c r="I77" i="932"/>
  <c r="B70" i="932"/>
  <c r="I77" i="872"/>
  <c r="B70" i="872"/>
  <c r="I77" i="907"/>
  <c r="B70" i="907"/>
  <c r="I77" i="880"/>
  <c r="B70" i="880"/>
  <c r="I82" i="906"/>
  <c r="I77" i="930"/>
  <c r="B70" i="930"/>
  <c r="I77" i="917"/>
  <c r="B70" i="917"/>
  <c r="B79" i="894"/>
  <c r="I77" i="928"/>
  <c r="B70" i="928"/>
  <c r="I77" i="931"/>
  <c r="B70" i="931"/>
  <c r="I77" i="927"/>
  <c r="B70" i="927"/>
  <c r="I77" i="874"/>
  <c r="B70" i="874"/>
  <c r="I77" i="878"/>
  <c r="B70" i="878"/>
  <c r="I77" i="929"/>
  <c r="B70" i="929"/>
  <c r="I77" i="916"/>
  <c r="B70" i="916"/>
  <c r="I77" i="892"/>
  <c r="B70" i="892"/>
  <c r="I82" i="881"/>
  <c r="I77" i="877"/>
  <c r="B70" i="877"/>
  <c r="I77" i="923"/>
  <c r="B70" i="923"/>
  <c r="I77" i="926"/>
  <c r="B70" i="926"/>
  <c r="I77" i="918"/>
  <c r="B70" i="918"/>
  <c r="I77" i="924"/>
  <c r="B70" i="924"/>
  <c r="B80" i="885"/>
  <c r="I92" i="885" s="1"/>
  <c r="I99" i="885" s="1"/>
  <c r="B82" i="885"/>
  <c r="I82" i="875"/>
  <c r="I77" i="899"/>
  <c r="B70" i="899"/>
  <c r="I77" i="925"/>
  <c r="B70" i="925"/>
  <c r="I77" i="913"/>
  <c r="B70" i="913"/>
  <c r="I77" i="915"/>
  <c r="B70" i="915"/>
  <c r="I77" i="914"/>
  <c r="B70" i="914"/>
  <c r="I77" i="919"/>
  <c r="B70" i="919"/>
  <c r="I77" i="909"/>
  <c r="B70" i="909"/>
  <c r="I77" i="886"/>
  <c r="B70" i="886"/>
  <c r="I82" i="908"/>
  <c r="I77" i="889"/>
  <c r="B70" i="889"/>
  <c r="I77" i="876"/>
  <c r="B70" i="876"/>
  <c r="I82" i="902"/>
  <c r="I77" i="920"/>
  <c r="B70" i="920"/>
  <c r="I82" i="879"/>
  <c r="I77" i="935"/>
  <c r="B70" i="935"/>
  <c r="I77" i="887"/>
  <c r="B70" i="887"/>
  <c r="I77" i="893"/>
  <c r="B70" i="893"/>
  <c r="I77" i="884"/>
  <c r="B70" i="884"/>
  <c r="I77" i="883"/>
  <c r="B70" i="883"/>
  <c r="I77" i="934"/>
  <c r="B70" i="934"/>
  <c r="I77" i="921"/>
  <c r="B70" i="921"/>
  <c r="I77" i="911"/>
  <c r="B70" i="911"/>
  <c r="B68" i="912"/>
  <c r="I77" i="898"/>
  <c r="B70" i="898"/>
  <c r="I77" i="905"/>
  <c r="B70" i="905"/>
  <c r="I82" i="901"/>
  <c r="I77" i="922"/>
  <c r="B70" i="922"/>
  <c r="I77" i="903"/>
  <c r="B70" i="903"/>
  <c r="I77" i="895"/>
  <c r="B70" i="895"/>
  <c r="I77" i="900"/>
  <c r="B70" i="900"/>
  <c r="I77" i="888"/>
  <c r="B70" i="888"/>
  <c r="I77" i="897"/>
  <c r="B70" i="897"/>
  <c r="I77" i="890"/>
  <c r="B70" i="890"/>
  <c r="I77" i="891"/>
  <c r="B70" i="891"/>
  <c r="I77" i="882"/>
  <c r="B70" i="882"/>
  <c r="I77" i="933"/>
  <c r="B70" i="933"/>
  <c r="I82" i="891" l="1"/>
  <c r="I82" i="921"/>
  <c r="I82" i="897"/>
  <c r="I82" i="930"/>
  <c r="I82" i="872"/>
  <c r="I82" i="911"/>
  <c r="I82" i="929"/>
  <c r="I82" i="874"/>
  <c r="I82" i="892"/>
  <c r="I82" i="899"/>
  <c r="I82" i="925"/>
  <c r="I82" i="888"/>
  <c r="B92" i="885"/>
  <c r="I82" i="918"/>
  <c r="I82" i="927"/>
  <c r="I82" i="932"/>
  <c r="B79" i="902"/>
  <c r="I82" i="880"/>
  <c r="I82" i="934"/>
  <c r="I82" i="909"/>
  <c r="I77" i="896"/>
  <c r="B70" i="896"/>
  <c r="I82" i="890"/>
  <c r="I82" i="907"/>
  <c r="I82" i="889"/>
  <c r="I82" i="926"/>
  <c r="I82" i="931"/>
  <c r="B79" i="881"/>
  <c r="I77" i="912"/>
  <c r="B70" i="912"/>
  <c r="I82" i="878"/>
  <c r="B79" i="908"/>
  <c r="I82" i="917"/>
  <c r="I82" i="883"/>
  <c r="I82" i="919"/>
  <c r="I82" i="928"/>
  <c r="I82" i="905"/>
  <c r="I82" i="887"/>
  <c r="I82" i="904"/>
  <c r="I82" i="913"/>
  <c r="I82" i="900"/>
  <c r="I82" i="923"/>
  <c r="I82" i="916"/>
  <c r="I82" i="903"/>
  <c r="I82" i="884"/>
  <c r="I82" i="935"/>
  <c r="I82" i="914"/>
  <c r="I82" i="895"/>
  <c r="B80" i="894"/>
  <c r="I92" i="894" s="1"/>
  <c r="I99" i="894" s="1"/>
  <c r="B82" i="894"/>
  <c r="I82" i="910"/>
  <c r="I82" i="920"/>
  <c r="I82" i="924"/>
  <c r="I82" i="893"/>
  <c r="B79" i="879"/>
  <c r="B79" i="906"/>
  <c r="I82" i="876"/>
  <c r="I82" i="933"/>
  <c r="I82" i="882"/>
  <c r="I82" i="915"/>
  <c r="I82" i="877"/>
  <c r="I82" i="873"/>
  <c r="B79" i="875"/>
  <c r="I82" i="886"/>
  <c r="I82" i="922"/>
  <c r="B79" i="901"/>
  <c r="I82" i="898"/>
  <c r="B79" i="880" l="1"/>
  <c r="B79" i="929"/>
  <c r="B79" i="918"/>
  <c r="B79" i="911"/>
  <c r="B79" i="872"/>
  <c r="B79" i="907"/>
  <c r="B99" i="885"/>
  <c r="I108" i="885"/>
  <c r="I115" i="885" s="1"/>
  <c r="B79" i="931"/>
  <c r="B79" i="927"/>
  <c r="B79" i="926"/>
  <c r="B79" i="882"/>
  <c r="B79" i="930"/>
  <c r="B79" i="893"/>
  <c r="B79" i="932"/>
  <c r="B79" i="917"/>
  <c r="B79" i="888"/>
  <c r="B79" i="890"/>
  <c r="B79" i="892"/>
  <c r="B79" i="924"/>
  <c r="B79" i="916"/>
  <c r="B79" i="903"/>
  <c r="I82" i="896"/>
  <c r="B80" i="901"/>
  <c r="I92" i="901" s="1"/>
  <c r="I99" i="901" s="1"/>
  <c r="B82" i="901"/>
  <c r="B79" i="900"/>
  <c r="B79" i="925"/>
  <c r="B79" i="897"/>
  <c r="B79" i="883"/>
  <c r="B79" i="933"/>
  <c r="B79" i="898"/>
  <c r="B79" i="895"/>
  <c r="B79" i="913"/>
  <c r="B79" i="909"/>
  <c r="B79" i="928"/>
  <c r="B79" i="910"/>
  <c r="B92" i="894"/>
  <c r="B79" i="921"/>
  <c r="B80" i="902"/>
  <c r="I92" i="902" s="1"/>
  <c r="I99" i="902" s="1"/>
  <c r="B82" i="902"/>
  <c r="B79" i="904"/>
  <c r="B80" i="908"/>
  <c r="I92" i="908" s="1"/>
  <c r="I99" i="908" s="1"/>
  <c r="B82" i="908"/>
  <c r="B79" i="934"/>
  <c r="B79" i="905"/>
  <c r="B79" i="873"/>
  <c r="B79" i="920"/>
  <c r="B79" i="915"/>
  <c r="B79" i="923"/>
  <c r="B79" i="914"/>
  <c r="B79" i="899"/>
  <c r="B80" i="881"/>
  <c r="I92" i="881" s="1"/>
  <c r="I99" i="881" s="1"/>
  <c r="B82" i="881"/>
  <c r="B79" i="877"/>
  <c r="B79" i="922"/>
  <c r="B79" i="878"/>
  <c r="B79" i="891"/>
  <c r="B79" i="919"/>
  <c r="B79" i="876"/>
  <c r="B80" i="879"/>
  <c r="I92" i="879" s="1"/>
  <c r="I99" i="879" s="1"/>
  <c r="B82" i="879"/>
  <c r="B79" i="889"/>
  <c r="B79" i="886"/>
  <c r="B80" i="875"/>
  <c r="I92" i="875" s="1"/>
  <c r="I99" i="875" s="1"/>
  <c r="B82" i="875"/>
  <c r="B79" i="935"/>
  <c r="B79" i="887"/>
  <c r="B79" i="874"/>
  <c r="B82" i="906"/>
  <c r="B80" i="906"/>
  <c r="I92" i="906" s="1"/>
  <c r="I99" i="906" s="1"/>
  <c r="B79" i="884"/>
  <c r="I82" i="912"/>
  <c r="B82" i="904" l="1"/>
  <c r="B80" i="904"/>
  <c r="I92" i="904" s="1"/>
  <c r="I99" i="904" s="1"/>
  <c r="B80" i="926"/>
  <c r="I92" i="926" s="1"/>
  <c r="I99" i="926" s="1"/>
  <c r="B82" i="926"/>
  <c r="B80" i="883"/>
  <c r="I92" i="883" s="1"/>
  <c r="I99" i="883" s="1"/>
  <c r="B82" i="883"/>
  <c r="B92" i="906"/>
  <c r="B82" i="921"/>
  <c r="B80" i="921"/>
  <c r="I92" i="921" s="1"/>
  <c r="I99" i="921" s="1"/>
  <c r="B92" i="908"/>
  <c r="B82" i="893"/>
  <c r="B80" i="893"/>
  <c r="I92" i="893" s="1"/>
  <c r="I99" i="893" s="1"/>
  <c r="B92" i="901"/>
  <c r="B80" i="935"/>
  <c r="I92" i="935" s="1"/>
  <c r="I99" i="935" s="1"/>
  <c r="B82" i="935"/>
  <c r="B82" i="874"/>
  <c r="B80" i="874"/>
  <c r="I92" i="874" s="1"/>
  <c r="I99" i="874" s="1"/>
  <c r="B80" i="928"/>
  <c r="I92" i="928" s="1"/>
  <c r="I99" i="928" s="1"/>
  <c r="B82" i="928"/>
  <c r="B80" i="872"/>
  <c r="I92" i="872" s="1"/>
  <c r="I99" i="872" s="1"/>
  <c r="B82" i="872"/>
  <c r="B80" i="922"/>
  <c r="I92" i="922" s="1"/>
  <c r="I99" i="922" s="1"/>
  <c r="B82" i="922"/>
  <c r="B80" i="877"/>
  <c r="I92" i="877" s="1"/>
  <c r="I99" i="877" s="1"/>
  <c r="B82" i="877"/>
  <c r="B80" i="887"/>
  <c r="I92" i="887" s="1"/>
  <c r="I99" i="887" s="1"/>
  <c r="B82" i="887"/>
  <c r="B82" i="905"/>
  <c r="B80" i="905"/>
  <c r="I92" i="905" s="1"/>
  <c r="I99" i="905" s="1"/>
  <c r="B80" i="891"/>
  <c r="I92" i="891" s="1"/>
  <c r="I99" i="891" s="1"/>
  <c r="B82" i="891"/>
  <c r="B80" i="878"/>
  <c r="I92" i="878" s="1"/>
  <c r="I99" i="878" s="1"/>
  <c r="B82" i="878"/>
  <c r="B80" i="911"/>
  <c r="I92" i="911" s="1"/>
  <c r="I99" i="911" s="1"/>
  <c r="B82" i="911"/>
  <c r="B82" i="934"/>
  <c r="B80" i="934"/>
  <c r="I92" i="934" s="1"/>
  <c r="I99" i="934" s="1"/>
  <c r="B92" i="902"/>
  <c r="I108" i="894"/>
  <c r="I115" i="894" s="1"/>
  <c r="B99" i="894"/>
  <c r="B80" i="907"/>
  <c r="I92" i="907" s="1"/>
  <c r="I99" i="907" s="1"/>
  <c r="B82" i="907"/>
  <c r="B80" i="892"/>
  <c r="I92" i="892" s="1"/>
  <c r="I99" i="892" s="1"/>
  <c r="B82" i="892"/>
  <c r="B80" i="925"/>
  <c r="I92" i="925" s="1"/>
  <c r="I99" i="925" s="1"/>
  <c r="B82" i="925"/>
  <c r="B82" i="931"/>
  <c r="B80" i="931"/>
  <c r="I92" i="931" s="1"/>
  <c r="I99" i="931" s="1"/>
  <c r="B113" i="885"/>
  <c r="B82" i="913"/>
  <c r="B80" i="913"/>
  <c r="I92" i="913" s="1"/>
  <c r="I99" i="913" s="1"/>
  <c r="B82" i="918"/>
  <c r="B80" i="918"/>
  <c r="I92" i="918" s="1"/>
  <c r="I99" i="918" s="1"/>
  <c r="B92" i="881"/>
  <c r="B82" i="919"/>
  <c r="B80" i="919"/>
  <c r="I92" i="919" s="1"/>
  <c r="I99" i="919" s="1"/>
  <c r="B82" i="882"/>
  <c r="B80" i="882"/>
  <c r="I92" i="882" s="1"/>
  <c r="I99" i="882" s="1"/>
  <c r="B80" i="895"/>
  <c r="I92" i="895" s="1"/>
  <c r="I99" i="895" s="1"/>
  <c r="B82" i="895"/>
  <c r="B82" i="890"/>
  <c r="B80" i="890"/>
  <c r="I92" i="890" s="1"/>
  <c r="I99" i="890" s="1"/>
  <c r="B80" i="932"/>
  <c r="I92" i="932" s="1"/>
  <c r="I99" i="932" s="1"/>
  <c r="B82" i="932"/>
  <c r="B80" i="897"/>
  <c r="I92" i="897" s="1"/>
  <c r="I99" i="897" s="1"/>
  <c r="B82" i="897"/>
  <c r="B79" i="896"/>
  <c r="B80" i="914"/>
  <c r="I92" i="914" s="1"/>
  <c r="I99" i="914" s="1"/>
  <c r="B82" i="914"/>
  <c r="B80" i="886"/>
  <c r="I92" i="886" s="1"/>
  <c r="I99" i="886" s="1"/>
  <c r="B82" i="886"/>
  <c r="B80" i="920"/>
  <c r="I92" i="920" s="1"/>
  <c r="I99" i="920" s="1"/>
  <c r="B82" i="920"/>
  <c r="B80" i="884"/>
  <c r="I92" i="884" s="1"/>
  <c r="I99" i="884" s="1"/>
  <c r="B82" i="884"/>
  <c r="B82" i="903"/>
  <c r="B80" i="903"/>
  <c r="I92" i="903" s="1"/>
  <c r="I99" i="903" s="1"/>
  <c r="B80" i="916"/>
  <c r="I92" i="916" s="1"/>
  <c r="I99" i="916" s="1"/>
  <c r="B82" i="916"/>
  <c r="B80" i="924"/>
  <c r="I92" i="924" s="1"/>
  <c r="I99" i="924" s="1"/>
  <c r="B82" i="924"/>
  <c r="B82" i="915"/>
  <c r="B80" i="915"/>
  <c r="I92" i="915" s="1"/>
  <c r="I99" i="915" s="1"/>
  <c r="B80" i="898"/>
  <c r="I92" i="898" s="1"/>
  <c r="I99" i="898" s="1"/>
  <c r="B82" i="898"/>
  <c r="B80" i="929"/>
  <c r="I92" i="929" s="1"/>
  <c r="I99" i="929" s="1"/>
  <c r="B82" i="929"/>
  <c r="B80" i="876"/>
  <c r="I92" i="876" s="1"/>
  <c r="I99" i="876" s="1"/>
  <c r="B82" i="876"/>
  <c r="B82" i="930"/>
  <c r="B80" i="930"/>
  <c r="I92" i="930" s="1"/>
  <c r="I99" i="930" s="1"/>
  <c r="B80" i="900"/>
  <c r="I92" i="900" s="1"/>
  <c r="I99" i="900" s="1"/>
  <c r="B82" i="900"/>
  <c r="B80" i="927"/>
  <c r="I92" i="927" s="1"/>
  <c r="I99" i="927" s="1"/>
  <c r="B82" i="927"/>
  <c r="B82" i="910"/>
  <c r="B80" i="910"/>
  <c r="I92" i="910" s="1"/>
  <c r="I99" i="910" s="1"/>
  <c r="B92" i="875"/>
  <c r="B80" i="923"/>
  <c r="I92" i="923" s="1"/>
  <c r="I99" i="923" s="1"/>
  <c r="B82" i="923"/>
  <c r="B82" i="873"/>
  <c r="B80" i="873"/>
  <c r="I92" i="873" s="1"/>
  <c r="I99" i="873" s="1"/>
  <c r="B82" i="888"/>
  <c r="B80" i="888"/>
  <c r="I92" i="888" s="1"/>
  <c r="I99" i="888" s="1"/>
  <c r="B80" i="880"/>
  <c r="I92" i="880" s="1"/>
  <c r="I99" i="880" s="1"/>
  <c r="B82" i="880"/>
  <c r="B79" i="912"/>
  <c r="B80" i="899"/>
  <c r="I92" i="899" s="1"/>
  <c r="I99" i="899" s="1"/>
  <c r="B82" i="899"/>
  <c r="B80" i="909"/>
  <c r="I92" i="909" s="1"/>
  <c r="I99" i="909" s="1"/>
  <c r="B82" i="909"/>
  <c r="B80" i="889"/>
  <c r="I92" i="889" s="1"/>
  <c r="I99" i="889" s="1"/>
  <c r="B82" i="889"/>
  <c r="B92" i="879"/>
  <c r="B82" i="933"/>
  <c r="B80" i="933"/>
  <c r="I92" i="933" s="1"/>
  <c r="I99" i="933" s="1"/>
  <c r="B82" i="917"/>
  <c r="B80" i="917"/>
  <c r="I92" i="917" s="1"/>
  <c r="I99" i="917" s="1"/>
  <c r="B92" i="919" l="1"/>
  <c r="B92" i="934"/>
  <c r="B92" i="899"/>
  <c r="I108" i="901"/>
  <c r="I115" i="901" s="1"/>
  <c r="B99" i="901"/>
  <c r="I108" i="908"/>
  <c r="I115" i="908" s="1"/>
  <c r="B99" i="908"/>
  <c r="B92" i="930"/>
  <c r="B92" i="893"/>
  <c r="B80" i="896"/>
  <c r="I92" i="896" s="1"/>
  <c r="I99" i="896" s="1"/>
  <c r="B82" i="896"/>
  <c r="B92" i="921"/>
  <c r="B92" i="887"/>
  <c r="B92" i="935"/>
  <c r="B92" i="913"/>
  <c r="B92" i="897"/>
  <c r="I108" i="906"/>
  <c r="I115" i="906" s="1"/>
  <c r="B99" i="906"/>
  <c r="B92" i="909"/>
  <c r="B92" i="878"/>
  <c r="B92" i="891"/>
  <c r="B92" i="889"/>
  <c r="B92" i="925"/>
  <c r="B92" i="876"/>
  <c r="B92" i="929"/>
  <c r="B92" i="924"/>
  <c r="B92" i="932"/>
  <c r="B92" i="884"/>
  <c r="B92" i="880"/>
  <c r="B92" i="890"/>
  <c r="B92" i="892"/>
  <c r="B92" i="922"/>
  <c r="B92" i="883"/>
  <c r="B92" i="886"/>
  <c r="B80" i="912"/>
  <c r="I92" i="912" s="1"/>
  <c r="I99" i="912" s="1"/>
  <c r="B82" i="912"/>
  <c r="B92" i="898"/>
  <c r="B92" i="877"/>
  <c r="B92" i="874"/>
  <c r="B92" i="914"/>
  <c r="B115" i="885"/>
  <c r="B92" i="917"/>
  <c r="B92" i="895"/>
  <c r="B92" i="907"/>
  <c r="B92" i="926"/>
  <c r="B92" i="905"/>
  <c r="B99" i="875"/>
  <c r="I108" i="875"/>
  <c r="I115" i="875" s="1"/>
  <c r="B92" i="903"/>
  <c r="B92" i="872"/>
  <c r="B92" i="900"/>
  <c r="B92" i="931"/>
  <c r="B92" i="882"/>
  <c r="B113" i="894"/>
  <c r="I108" i="881"/>
  <c r="I115" i="881" s="1"/>
  <c r="B99" i="881"/>
  <c r="B92" i="918"/>
  <c r="B92" i="873"/>
  <c r="B92" i="923"/>
  <c r="B92" i="910"/>
  <c r="B92" i="920"/>
  <c r="B92" i="916"/>
  <c r="I108" i="879"/>
  <c r="I115" i="879" s="1"/>
  <c r="B99" i="879"/>
  <c r="B92" i="904"/>
  <c r="B92" i="927"/>
  <c r="B92" i="911"/>
  <c r="B92" i="888"/>
  <c r="B92" i="915"/>
  <c r="B92" i="933"/>
  <c r="B99" i="902"/>
  <c r="I108" i="902"/>
  <c r="I115" i="902" s="1"/>
  <c r="B92" i="928"/>
  <c r="I108" i="880" l="1"/>
  <c r="I115" i="880" s="1"/>
  <c r="B99" i="880"/>
  <c r="B92" i="896"/>
  <c r="I108" i="893"/>
  <c r="I115" i="893" s="1"/>
  <c r="B99" i="893"/>
  <c r="I108" i="889"/>
  <c r="I115" i="889" s="1"/>
  <c r="B99" i="889"/>
  <c r="B99" i="930"/>
  <c r="I108" i="930"/>
  <c r="I115" i="930" s="1"/>
  <c r="B99" i="913"/>
  <c r="I108" i="913"/>
  <c r="I115" i="913" s="1"/>
  <c r="I108" i="891"/>
  <c r="I115" i="891" s="1"/>
  <c r="B99" i="891"/>
  <c r="B99" i="887"/>
  <c r="I108" i="887"/>
  <c r="I115" i="887" s="1"/>
  <c r="I108" i="915"/>
  <c r="I115" i="915" s="1"/>
  <c r="B99" i="915"/>
  <c r="B113" i="908"/>
  <c r="B99" i="928"/>
  <c r="I108" i="928"/>
  <c r="I115" i="928" s="1"/>
  <c r="I108" i="925"/>
  <c r="I115" i="925" s="1"/>
  <c r="B99" i="925"/>
  <c r="I108" i="917"/>
  <c r="I115" i="917" s="1"/>
  <c r="B99" i="917"/>
  <c r="I108" i="886"/>
  <c r="I115" i="886" s="1"/>
  <c r="B99" i="886"/>
  <c r="B99" i="878"/>
  <c r="I108" i="878"/>
  <c r="I115" i="878" s="1"/>
  <c r="B99" i="909"/>
  <c r="I108" i="909"/>
  <c r="I115" i="909" s="1"/>
  <c r="B113" i="902"/>
  <c r="B92" i="912"/>
  <c r="B99" i="911"/>
  <c r="I108" i="911"/>
  <c r="I115" i="911" s="1"/>
  <c r="B113" i="901"/>
  <c r="I108" i="933"/>
  <c r="I115" i="933" s="1"/>
  <c r="B99" i="933"/>
  <c r="I108" i="883"/>
  <c r="I115" i="883" s="1"/>
  <c r="B99" i="883"/>
  <c r="I108" i="899"/>
  <c r="I115" i="899" s="1"/>
  <c r="B99" i="899"/>
  <c r="B99" i="926"/>
  <c r="I108" i="926"/>
  <c r="I115" i="926" s="1"/>
  <c r="I108" i="895"/>
  <c r="I115" i="895" s="1"/>
  <c r="B99" i="895"/>
  <c r="B113" i="906"/>
  <c r="I108" i="884"/>
  <c r="I115" i="884" s="1"/>
  <c r="B99" i="884"/>
  <c r="I108" i="874"/>
  <c r="I115" i="874" s="1"/>
  <c r="B99" i="874"/>
  <c r="I108" i="922"/>
  <c r="I115" i="922" s="1"/>
  <c r="B99" i="922"/>
  <c r="I108" i="932"/>
  <c r="I115" i="932" s="1"/>
  <c r="B99" i="932"/>
  <c r="I108" i="888"/>
  <c r="I115" i="888" s="1"/>
  <c r="B99" i="888"/>
  <c r="B99" i="873"/>
  <c r="I108" i="873"/>
  <c r="I115" i="873" s="1"/>
  <c r="B113" i="875"/>
  <c r="I108" i="910"/>
  <c r="I115" i="910" s="1"/>
  <c r="B99" i="910"/>
  <c r="I108" i="927"/>
  <c r="I115" i="927" s="1"/>
  <c r="B99" i="927"/>
  <c r="I108" i="904"/>
  <c r="I115" i="904" s="1"/>
  <c r="B99" i="904"/>
  <c r="I108" i="924"/>
  <c r="I115" i="924" s="1"/>
  <c r="B99" i="924"/>
  <c r="I108" i="921"/>
  <c r="I115" i="921" s="1"/>
  <c r="B99" i="921"/>
  <c r="I108" i="934"/>
  <c r="I115" i="934" s="1"/>
  <c r="B99" i="934"/>
  <c r="I108" i="931"/>
  <c r="I115" i="931" s="1"/>
  <c r="B99" i="931"/>
  <c r="I108" i="914"/>
  <c r="I115" i="914" s="1"/>
  <c r="B99" i="914"/>
  <c r="B113" i="881"/>
  <c r="I108" i="876"/>
  <c r="I115" i="876" s="1"/>
  <c r="B99" i="876"/>
  <c r="I108" i="935"/>
  <c r="I115" i="935" s="1"/>
  <c r="B99" i="935"/>
  <c r="B99" i="907"/>
  <c r="I108" i="907"/>
  <c r="I115" i="907" s="1"/>
  <c r="I108" i="923"/>
  <c r="I115" i="923" s="1"/>
  <c r="B99" i="923"/>
  <c r="B115" i="894"/>
  <c r="B99" i="898"/>
  <c r="I108" i="898"/>
  <c r="I115" i="898" s="1"/>
  <c r="I108" i="920"/>
  <c r="I115" i="920" s="1"/>
  <c r="B99" i="920"/>
  <c r="B99" i="892"/>
  <c r="I108" i="892"/>
  <c r="I115" i="892" s="1"/>
  <c r="I108" i="929"/>
  <c r="I115" i="929" s="1"/>
  <c r="B99" i="929"/>
  <c r="B113" i="879"/>
  <c r="I108" i="916"/>
  <c r="I115" i="916" s="1"/>
  <c r="B99" i="916"/>
  <c r="I108" i="900"/>
  <c r="I115" i="900" s="1"/>
  <c r="B99" i="900"/>
  <c r="I108" i="903"/>
  <c r="I115" i="903" s="1"/>
  <c r="B99" i="903"/>
  <c r="I108" i="890"/>
  <c r="I115" i="890" s="1"/>
  <c r="B99" i="890"/>
  <c r="I108" i="897"/>
  <c r="I115" i="897" s="1"/>
  <c r="B99" i="897"/>
  <c r="I108" i="918"/>
  <c r="I115" i="918" s="1"/>
  <c r="B99" i="918"/>
  <c r="I108" i="882"/>
  <c r="I115" i="882" s="1"/>
  <c r="B99" i="882"/>
  <c r="B99" i="905"/>
  <c r="I108" i="905"/>
  <c r="I115" i="905" s="1"/>
  <c r="I108" i="872"/>
  <c r="I115" i="872" s="1"/>
  <c r="B99" i="872"/>
  <c r="I108" i="877"/>
  <c r="I115" i="877" s="1"/>
  <c r="B99" i="877"/>
  <c r="I108" i="919"/>
  <c r="I115" i="919" s="1"/>
  <c r="B99" i="919"/>
  <c r="B113" i="872" l="1"/>
  <c r="B113" i="935"/>
  <c r="B115" i="881"/>
  <c r="B113" i="905"/>
  <c r="B113" i="874"/>
  <c r="B113" i="907"/>
  <c r="B113" i="914"/>
  <c r="B113" i="903"/>
  <c r="B113" i="924"/>
  <c r="B113" i="930"/>
  <c r="B113" i="886"/>
  <c r="B113" i="895"/>
  <c r="B113" i="929"/>
  <c r="B115" i="901"/>
  <c r="B113" i="882"/>
  <c r="B113" i="918"/>
  <c r="B113" i="926"/>
  <c r="B113" i="911"/>
  <c r="B113" i="889"/>
  <c r="B113" i="932"/>
  <c r="B113" i="917"/>
  <c r="B115" i="908"/>
  <c r="B113" i="931"/>
  <c r="B113" i="887"/>
  <c r="B113" i="891"/>
  <c r="B113" i="883"/>
  <c r="B113" i="893"/>
  <c r="B113" i="928"/>
  <c r="B113" i="915"/>
  <c r="B113" i="900"/>
  <c r="B113" i="892"/>
  <c r="B113" i="898"/>
  <c r="B113" i="910"/>
  <c r="I108" i="912"/>
  <c r="I115" i="912" s="1"/>
  <c r="B99" i="912"/>
  <c r="B115" i="875"/>
  <c r="B99" i="896"/>
  <c r="I108" i="896"/>
  <c r="I115" i="896" s="1"/>
  <c r="B113" i="925"/>
  <c r="B113" i="916"/>
  <c r="B115" i="879"/>
  <c r="B115" i="902"/>
  <c r="B113" i="876"/>
  <c r="B113" i="913"/>
  <c r="B113" i="920"/>
  <c r="B113" i="919"/>
  <c r="B113" i="873"/>
  <c r="B115" i="906"/>
  <c r="B113" i="890"/>
  <c r="B113" i="899"/>
  <c r="B113" i="904"/>
  <c r="B113" i="909"/>
  <c r="B113" i="880"/>
  <c r="B113" i="897"/>
  <c r="B113" i="933"/>
  <c r="B113" i="927"/>
  <c r="B113" i="877"/>
  <c r="B113" i="922"/>
  <c r="B113" i="884"/>
  <c r="B113" i="934"/>
  <c r="B113" i="921"/>
  <c r="B113" i="923"/>
  <c r="B113" i="888"/>
  <c r="B113" i="878"/>
  <c r="B115" i="934" l="1"/>
  <c r="B115" i="929"/>
  <c r="B115" i="895"/>
  <c r="B115" i="921"/>
  <c r="B115" i="876"/>
  <c r="B115" i="882"/>
  <c r="B115" i="928"/>
  <c r="B115" i="887"/>
  <c r="B115" i="907"/>
  <c r="B115" i="919"/>
  <c r="B115" i="927"/>
  <c r="B115" i="909"/>
  <c r="B115" i="873"/>
  <c r="B115" i="913"/>
  <c r="B115" i="922"/>
  <c r="B115" i="891"/>
  <c r="B115" i="933"/>
  <c r="B115" i="874"/>
  <c r="B115" i="923"/>
  <c r="B115" i="920"/>
  <c r="B115" i="886"/>
  <c r="B115" i="905"/>
  <c r="B115" i="915"/>
  <c r="B115" i="877"/>
  <c r="B115" i="903"/>
  <c r="B115" i="897"/>
  <c r="B115" i="889"/>
  <c r="B115" i="893"/>
  <c r="B115" i="925"/>
  <c r="B115" i="917"/>
  <c r="B113" i="912"/>
  <c r="B115" i="911"/>
  <c r="B115" i="890"/>
  <c r="B115" i="910"/>
  <c r="B115" i="924"/>
  <c r="B115" i="914"/>
  <c r="B115" i="899"/>
  <c r="B115" i="926"/>
  <c r="B115" i="935"/>
  <c r="B115" i="883"/>
  <c r="B115" i="931"/>
  <c r="B115" i="916"/>
  <c r="B115" i="880"/>
  <c r="B115" i="904"/>
  <c r="B115" i="898"/>
  <c r="B115" i="878"/>
  <c r="B115" i="872"/>
  <c r="B115" i="900"/>
  <c r="B115" i="884"/>
  <c r="B115" i="930"/>
  <c r="B113" i="896"/>
  <c r="B115" i="932"/>
  <c r="B115" i="888"/>
  <c r="B115" i="892"/>
  <c r="B115" i="918"/>
  <c r="B115" i="912" l="1"/>
  <c r="B115" i="896"/>
  <c r="I144" i="871" l="1"/>
  <c r="B144" i="871"/>
  <c r="I138" i="871"/>
  <c r="I137" i="871" s="1"/>
  <c r="B138" i="871"/>
  <c r="I134" i="871"/>
  <c r="B134" i="871"/>
  <c r="B131" i="871"/>
  <c r="I131" i="871"/>
  <c r="I125" i="871"/>
  <c r="B106" i="871"/>
  <c r="I96" i="871"/>
  <c r="B59" i="871"/>
  <c r="B108" i="871"/>
  <c r="I144" i="870"/>
  <c r="I138" i="870"/>
  <c r="I137" i="870" s="1"/>
  <c r="I131" i="870"/>
  <c r="B131" i="870"/>
  <c r="I125" i="870"/>
  <c r="B125" i="870"/>
  <c r="B106" i="870"/>
  <c r="I96" i="870"/>
  <c r="I93" i="870"/>
  <c r="I60" i="870"/>
  <c r="B108" i="870"/>
  <c r="I144" i="869"/>
  <c r="B144" i="869"/>
  <c r="B131" i="869"/>
  <c r="B106" i="869"/>
  <c r="I96" i="869"/>
  <c r="I60" i="869"/>
  <c r="B59" i="869"/>
  <c r="B108" i="869"/>
  <c r="I134" i="868"/>
  <c r="B134" i="868"/>
  <c r="I125" i="868"/>
  <c r="B125" i="868"/>
  <c r="B106" i="868"/>
  <c r="I96" i="868"/>
  <c r="I60" i="868"/>
  <c r="B59" i="868"/>
  <c r="B108" i="868"/>
  <c r="I138" i="867"/>
  <c r="I137" i="867" s="1"/>
  <c r="I125" i="867"/>
  <c r="I96" i="867"/>
  <c r="B108" i="867"/>
  <c r="I131" i="866"/>
  <c r="I96" i="866"/>
  <c r="B108" i="866"/>
  <c r="I144" i="865"/>
  <c r="B125" i="865"/>
  <c r="I96" i="865"/>
  <c r="B108" i="865"/>
  <c r="I138" i="864"/>
  <c r="I137" i="864" s="1"/>
  <c r="I128" i="864"/>
  <c r="B128" i="864"/>
  <c r="B125" i="864"/>
  <c r="I96" i="864"/>
  <c r="B28" i="864"/>
  <c r="B108" i="864"/>
  <c r="I144" i="863"/>
  <c r="B131" i="863"/>
  <c r="B106" i="863"/>
  <c r="I96" i="863"/>
  <c r="B108" i="863"/>
  <c r="B134" i="862"/>
  <c r="I131" i="862"/>
  <c r="I125" i="862"/>
  <c r="I96" i="862"/>
  <c r="I93" i="862"/>
  <c r="B59" i="862"/>
  <c r="B108" i="862"/>
  <c r="I11" i="862"/>
  <c r="B128" i="871" l="1"/>
  <c r="I11" i="870"/>
  <c r="I125" i="869"/>
  <c r="I60" i="866"/>
  <c r="B42" i="869"/>
  <c r="B144" i="870"/>
  <c r="I60" i="867"/>
  <c r="I131" i="869"/>
  <c r="I43" i="870"/>
  <c r="B128" i="863"/>
  <c r="I125" i="864"/>
  <c r="I138" i="868"/>
  <c r="I137" i="868" s="1"/>
  <c r="I134" i="869"/>
  <c r="I43" i="864"/>
  <c r="I138" i="869"/>
  <c r="I11" i="867"/>
  <c r="I16" i="867" s="1"/>
  <c r="B131" i="866"/>
  <c r="B28" i="868"/>
  <c r="B26" i="868" s="1"/>
  <c r="B59" i="865"/>
  <c r="B64" i="870"/>
  <c r="B138" i="865"/>
  <c r="B137" i="865" s="1"/>
  <c r="I131" i="867"/>
  <c r="B128" i="868"/>
  <c r="I131" i="868"/>
  <c r="I43" i="869"/>
  <c r="B134" i="863"/>
  <c r="B138" i="869"/>
  <c r="B137" i="869" s="1"/>
  <c r="I60" i="863"/>
  <c r="I11" i="868"/>
  <c r="I16" i="868" s="1"/>
  <c r="B144" i="868"/>
  <c r="I144" i="868"/>
  <c r="I63" i="865"/>
  <c r="I134" i="866"/>
  <c r="B131" i="867"/>
  <c r="I11" i="869"/>
  <c r="I16" i="869" s="1"/>
  <c r="I128" i="871"/>
  <c r="B106" i="864"/>
  <c r="B144" i="864"/>
  <c r="B134" i="867"/>
  <c r="B64" i="871"/>
  <c r="I93" i="867"/>
  <c r="I93" i="871"/>
  <c r="B144" i="867"/>
  <c r="B134" i="864"/>
  <c r="B59" i="864"/>
  <c r="B128" i="866"/>
  <c r="I131" i="863"/>
  <c r="B59" i="870"/>
  <c r="B42" i="871"/>
  <c r="B125" i="871"/>
  <c r="B64" i="864"/>
  <c r="I134" i="870"/>
  <c r="B128" i="867"/>
  <c r="I128" i="867"/>
  <c r="B125" i="863"/>
  <c r="B138" i="866"/>
  <c r="B137" i="866" s="1"/>
  <c r="I125" i="863"/>
  <c r="I138" i="866"/>
  <c r="I137" i="866" s="1"/>
  <c r="B64" i="869"/>
  <c r="B128" i="870"/>
  <c r="B42" i="868"/>
  <c r="I137" i="869"/>
  <c r="I43" i="868"/>
  <c r="I128" i="863"/>
  <c r="I11" i="865"/>
  <c r="B12" i="865" s="1"/>
  <c r="I26" i="865" s="1"/>
  <c r="I35" i="865" s="1"/>
  <c r="B28" i="871"/>
  <c r="I60" i="871"/>
  <c r="B106" i="865"/>
  <c r="I93" i="866"/>
  <c r="I128" i="868"/>
  <c r="I93" i="869"/>
  <c r="I144" i="866"/>
  <c r="B64" i="867"/>
  <c r="B106" i="866"/>
  <c r="I63" i="867"/>
  <c r="I63" i="870"/>
  <c r="B64" i="862"/>
  <c r="B134" i="870"/>
  <c r="I43" i="871"/>
  <c r="I125" i="865"/>
  <c r="I128" i="865"/>
  <c r="B125" i="866"/>
  <c r="B138" i="863"/>
  <c r="B137" i="863" s="1"/>
  <c r="B131" i="864"/>
  <c r="B125" i="862"/>
  <c r="I134" i="864"/>
  <c r="I131" i="865"/>
  <c r="I63" i="868"/>
  <c r="I60" i="864"/>
  <c r="I128" i="866"/>
  <c r="B128" i="869"/>
  <c r="I128" i="869"/>
  <c r="B28" i="862"/>
  <c r="B106" i="862"/>
  <c r="B138" i="864"/>
  <c r="B134" i="865"/>
  <c r="B28" i="870"/>
  <c r="B26" i="870" s="1"/>
  <c r="B128" i="862"/>
  <c r="B144" i="863"/>
  <c r="I125" i="866"/>
  <c r="B138" i="867"/>
  <c r="I63" i="869"/>
  <c r="I128" i="862"/>
  <c r="B28" i="867"/>
  <c r="I63" i="871"/>
  <c r="I93" i="864"/>
  <c r="B42" i="866"/>
  <c r="B106" i="867"/>
  <c r="I128" i="870"/>
  <c r="I60" i="865"/>
  <c r="I43" i="866"/>
  <c r="I11" i="871"/>
  <c r="I16" i="871" s="1"/>
  <c r="B64" i="865"/>
  <c r="I43" i="867"/>
  <c r="I134" i="862"/>
  <c r="I138" i="865"/>
  <c r="I137" i="865" s="1"/>
  <c r="B125" i="867"/>
  <c r="B59" i="866"/>
  <c r="B134" i="866"/>
  <c r="B59" i="863"/>
  <c r="I144" i="867"/>
  <c r="B64" i="868"/>
  <c r="B125" i="869"/>
  <c r="B59" i="867"/>
  <c r="B138" i="868"/>
  <c r="B137" i="868" s="1"/>
  <c r="I43" i="862"/>
  <c r="I63" i="863"/>
  <c r="B28" i="865"/>
  <c r="B144" i="865"/>
  <c r="I63" i="864"/>
  <c r="B138" i="862"/>
  <c r="B137" i="862" s="1"/>
  <c r="I144" i="862"/>
  <c r="I11" i="866"/>
  <c r="I16" i="866" s="1"/>
  <c r="I93" i="863"/>
  <c r="I43" i="863"/>
  <c r="I43" i="865"/>
  <c r="B128" i="865"/>
  <c r="B28" i="866"/>
  <c r="B26" i="866" s="1"/>
  <c r="I134" i="867"/>
  <c r="B42" i="870"/>
  <c r="I16" i="865"/>
  <c r="B64" i="866"/>
  <c r="B42" i="867"/>
  <c r="B26" i="864"/>
  <c r="I11" i="864"/>
  <c r="B64" i="863"/>
  <c r="B131" i="865"/>
  <c r="B144" i="862"/>
  <c r="I134" i="863"/>
  <c r="I144" i="864"/>
  <c r="I134" i="865"/>
  <c r="B138" i="870"/>
  <c r="B42" i="862"/>
  <c r="I11" i="863"/>
  <c r="B131" i="868"/>
  <c r="B144" i="866"/>
  <c r="B28" i="869"/>
  <c r="I138" i="863"/>
  <c r="I137" i="863" s="1"/>
  <c r="B134" i="869"/>
  <c r="I138" i="862"/>
  <c r="I137" i="862" s="1"/>
  <c r="B28" i="863"/>
  <c r="I93" i="865"/>
  <c r="I60" i="862"/>
  <c r="B131" i="862"/>
  <c r="B42" i="863"/>
  <c r="I63" i="862"/>
  <c r="I131" i="864"/>
  <c r="I93" i="868"/>
  <c r="B42" i="865"/>
  <c r="B42" i="864"/>
  <c r="I63" i="866"/>
  <c r="I16" i="862"/>
  <c r="B12" i="862"/>
  <c r="B12" i="870"/>
  <c r="I16" i="870"/>
  <c r="B137" i="871"/>
  <c r="B12" i="868" l="1"/>
  <c r="B12" i="867"/>
  <c r="I26" i="867" s="1"/>
  <c r="I35" i="867" s="1"/>
  <c r="B12" i="869"/>
  <c r="I123" i="871"/>
  <c r="B137" i="867"/>
  <c r="I123" i="864"/>
  <c r="I123" i="869"/>
  <c r="I123" i="870"/>
  <c r="B26" i="862"/>
  <c r="B12" i="866"/>
  <c r="B14" i="866" s="1"/>
  <c r="B26" i="871"/>
  <c r="B26" i="867"/>
  <c r="B33" i="867" s="1"/>
  <c r="B14" i="867"/>
  <c r="I123" i="868"/>
  <c r="B12" i="871"/>
  <c r="I26" i="871" s="1"/>
  <c r="B137" i="864"/>
  <c r="B137" i="870"/>
  <c r="B26" i="863"/>
  <c r="B123" i="869"/>
  <c r="I122" i="869" s="1"/>
  <c r="B16" i="865"/>
  <c r="I123" i="867"/>
  <c r="I123" i="866"/>
  <c r="B26" i="869"/>
  <c r="I16" i="863"/>
  <c r="B123" i="865"/>
  <c r="I122" i="865" s="1"/>
  <c r="B14" i="865"/>
  <c r="I16" i="864"/>
  <c r="B12" i="863"/>
  <c r="I26" i="863" s="1"/>
  <c r="I123" i="863"/>
  <c r="B26" i="865"/>
  <c r="B123" i="866"/>
  <c r="I122" i="866" s="1"/>
  <c r="I123" i="862"/>
  <c r="B123" i="862"/>
  <c r="I122" i="862" s="1"/>
  <c r="B12" i="864"/>
  <c r="B14" i="864" s="1"/>
  <c r="B16" i="867"/>
  <c r="I123" i="865"/>
  <c r="I26" i="869"/>
  <c r="B14" i="869"/>
  <c r="B123" i="863"/>
  <c r="I122" i="863" s="1"/>
  <c r="I26" i="870"/>
  <c r="B16" i="870"/>
  <c r="B14" i="870"/>
  <c r="I26" i="862"/>
  <c r="B16" i="862"/>
  <c r="B14" i="862"/>
  <c r="I26" i="868"/>
  <c r="B16" i="868"/>
  <c r="B14" i="868"/>
  <c r="B16" i="869"/>
  <c r="B123" i="868"/>
  <c r="I122" i="868" s="1"/>
  <c r="B123" i="867"/>
  <c r="I122" i="867" s="1"/>
  <c r="B123" i="871"/>
  <c r="I122" i="871" s="1"/>
  <c r="B16" i="866" l="1"/>
  <c r="I26" i="866"/>
  <c r="B123" i="870"/>
  <c r="I122" i="870" s="1"/>
  <c r="B14" i="871"/>
  <c r="B123" i="864"/>
  <c r="I122" i="864" s="1"/>
  <c r="B16" i="871"/>
  <c r="B16" i="864"/>
  <c r="I26" i="864"/>
  <c r="B14" i="863"/>
  <c r="B33" i="865"/>
  <c r="B16" i="863"/>
  <c r="I35" i="870"/>
  <c r="I35" i="863"/>
  <c r="I42" i="865"/>
  <c r="I52" i="865" s="1"/>
  <c r="B35" i="865"/>
  <c r="I35" i="866"/>
  <c r="I35" i="864"/>
  <c r="I35" i="868"/>
  <c r="I35" i="862"/>
  <c r="I42" i="867"/>
  <c r="I52" i="867" s="1"/>
  <c r="B35" i="867"/>
  <c r="I35" i="871"/>
  <c r="I35" i="869"/>
  <c r="B33" i="871" l="1"/>
  <c r="B49" i="867"/>
  <c r="B33" i="868"/>
  <c r="B33" i="866"/>
  <c r="B33" i="864"/>
  <c r="B49" i="865"/>
  <c r="B33" i="863"/>
  <c r="B33" i="862"/>
  <c r="B33" i="869"/>
  <c r="B33" i="870"/>
  <c r="I42" i="870" l="1"/>
  <c r="I52" i="870" s="1"/>
  <c r="B35" i="870"/>
  <c r="I42" i="869"/>
  <c r="I52" i="869" s="1"/>
  <c r="B35" i="869"/>
  <c r="I59" i="867"/>
  <c r="I70" i="867" s="1"/>
  <c r="B52" i="867"/>
  <c r="I42" i="862"/>
  <c r="I52" i="862" s="1"/>
  <c r="B35" i="862"/>
  <c r="I42" i="863"/>
  <c r="I52" i="863" s="1"/>
  <c r="B35" i="863"/>
  <c r="I59" i="865"/>
  <c r="I70" i="865" s="1"/>
  <c r="B52" i="865"/>
  <c r="I42" i="866"/>
  <c r="I52" i="866" s="1"/>
  <c r="B35" i="866"/>
  <c r="I42" i="868"/>
  <c r="I52" i="868" s="1"/>
  <c r="B35" i="868"/>
  <c r="I42" i="871"/>
  <c r="I52" i="871" s="1"/>
  <c r="B35" i="871"/>
  <c r="I42" i="864"/>
  <c r="I52" i="864" s="1"/>
  <c r="B35" i="864"/>
  <c r="B49" i="871" l="1"/>
  <c r="B49" i="864"/>
  <c r="B49" i="866"/>
  <c r="B68" i="865"/>
  <c r="B68" i="867"/>
  <c r="B49" i="868"/>
  <c r="B49" i="862"/>
  <c r="B49" i="869"/>
  <c r="B49" i="863"/>
  <c r="B49" i="870"/>
  <c r="I77" i="867" l="1"/>
  <c r="B70" i="867"/>
  <c r="I77" i="865"/>
  <c r="B70" i="865"/>
  <c r="I59" i="864"/>
  <c r="I70" i="864" s="1"/>
  <c r="B52" i="864"/>
  <c r="I59" i="862"/>
  <c r="I70" i="862" s="1"/>
  <c r="B52" i="862"/>
  <c r="I59" i="868"/>
  <c r="I70" i="868" s="1"/>
  <c r="B52" i="868"/>
  <c r="I59" i="866"/>
  <c r="I70" i="866" s="1"/>
  <c r="B52" i="866"/>
  <c r="I59" i="870"/>
  <c r="I70" i="870" s="1"/>
  <c r="B52" i="870"/>
  <c r="I59" i="869"/>
  <c r="I70" i="869" s="1"/>
  <c r="B52" i="869"/>
  <c r="I59" i="863"/>
  <c r="I70" i="863" s="1"/>
  <c r="B52" i="863"/>
  <c r="I59" i="871"/>
  <c r="I70" i="871" s="1"/>
  <c r="B52" i="871"/>
  <c r="B68" i="869" l="1"/>
  <c r="B68" i="866"/>
  <c r="B68" i="862"/>
  <c r="B68" i="871"/>
  <c r="B68" i="864"/>
  <c r="B68" i="870"/>
  <c r="B68" i="868"/>
  <c r="B68" i="863"/>
  <c r="I82" i="865"/>
  <c r="I82" i="867"/>
  <c r="I77" i="864" l="1"/>
  <c r="B70" i="864"/>
  <c r="B79" i="867"/>
  <c r="B79" i="865"/>
  <c r="I77" i="863"/>
  <c r="B70" i="863"/>
  <c r="I77" i="870"/>
  <c r="B70" i="870"/>
  <c r="I77" i="871"/>
  <c r="B70" i="871"/>
  <c r="I77" i="866"/>
  <c r="B70" i="866"/>
  <c r="I77" i="868"/>
  <c r="B70" i="868"/>
  <c r="I77" i="869"/>
  <c r="B70" i="869"/>
  <c r="I77" i="862"/>
  <c r="B70" i="862"/>
  <c r="I82" i="862" l="1"/>
  <c r="I82" i="869"/>
  <c r="I82" i="866"/>
  <c r="I82" i="868"/>
  <c r="B82" i="867"/>
  <c r="B80" i="867"/>
  <c r="I92" i="867" s="1"/>
  <c r="I99" i="867" s="1"/>
  <c r="I82" i="871"/>
  <c r="I82" i="870"/>
  <c r="B80" i="865"/>
  <c r="I92" i="865" s="1"/>
  <c r="I99" i="865" s="1"/>
  <c r="B82" i="865"/>
  <c r="I82" i="864"/>
  <c r="I82" i="863"/>
  <c r="B79" i="864" l="1"/>
  <c r="B79" i="870"/>
  <c r="B92" i="867"/>
  <c r="B79" i="863"/>
  <c r="B79" i="869"/>
  <c r="B92" i="865"/>
  <c r="B79" i="868"/>
  <c r="B79" i="866"/>
  <c r="B79" i="862"/>
  <c r="B79" i="871"/>
  <c r="B82" i="871" l="1"/>
  <c r="B80" i="871"/>
  <c r="I92" i="871" s="1"/>
  <c r="I99" i="871" s="1"/>
  <c r="I108" i="865"/>
  <c r="I115" i="865" s="1"/>
  <c r="B99" i="865"/>
  <c r="B82" i="862"/>
  <c r="B80" i="862"/>
  <c r="I92" i="862" s="1"/>
  <c r="I99" i="862" s="1"/>
  <c r="B82" i="869"/>
  <c r="B80" i="869"/>
  <c r="I92" i="869" s="1"/>
  <c r="I99" i="869" s="1"/>
  <c r="I108" i="867"/>
  <c r="I115" i="867" s="1"/>
  <c r="B99" i="867"/>
  <c r="B80" i="868"/>
  <c r="I92" i="868" s="1"/>
  <c r="I99" i="868" s="1"/>
  <c r="B82" i="868"/>
  <c r="B80" i="870"/>
  <c r="I92" i="870" s="1"/>
  <c r="I99" i="870" s="1"/>
  <c r="B82" i="870"/>
  <c r="B80" i="864"/>
  <c r="I92" i="864" s="1"/>
  <c r="I99" i="864" s="1"/>
  <c r="B82" i="864"/>
  <c r="B80" i="866"/>
  <c r="I92" i="866" s="1"/>
  <c r="I99" i="866" s="1"/>
  <c r="B82" i="866"/>
  <c r="B80" i="863"/>
  <c r="I92" i="863" s="1"/>
  <c r="I99" i="863" s="1"/>
  <c r="B82" i="863"/>
  <c r="B92" i="866" l="1"/>
  <c r="B92" i="870"/>
  <c r="B92" i="868"/>
  <c r="B92" i="862"/>
  <c r="B92" i="869"/>
  <c r="B92" i="871"/>
  <c r="B92" i="863"/>
  <c r="B92" i="864"/>
  <c r="B113" i="867"/>
  <c r="B113" i="865"/>
  <c r="B115" i="865" l="1"/>
  <c r="I108" i="863"/>
  <c r="I115" i="863" s="1"/>
  <c r="B99" i="863"/>
  <c r="I108" i="871"/>
  <c r="I115" i="871" s="1"/>
  <c r="B99" i="871"/>
  <c r="I108" i="869"/>
  <c r="I115" i="869" s="1"/>
  <c r="B99" i="869"/>
  <c r="I108" i="862"/>
  <c r="I115" i="862" s="1"/>
  <c r="B99" i="862"/>
  <c r="B99" i="868"/>
  <c r="I108" i="868"/>
  <c r="I115" i="868" s="1"/>
  <c r="I108" i="870"/>
  <c r="I115" i="870" s="1"/>
  <c r="B99" i="870"/>
  <c r="B115" i="867"/>
  <c r="I108" i="866"/>
  <c r="I115" i="866" s="1"/>
  <c r="B99" i="866"/>
  <c r="I108" i="864"/>
  <c r="I115" i="864" s="1"/>
  <c r="B99" i="864"/>
  <c r="B113" i="870" l="1"/>
  <c r="B113" i="862"/>
  <c r="B113" i="863"/>
  <c r="B113" i="868"/>
  <c r="B113" i="869"/>
  <c r="B113" i="864"/>
  <c r="B113" i="866"/>
  <c r="B113" i="871"/>
  <c r="B115" i="871" l="1"/>
  <c r="B115" i="869"/>
  <c r="B115" i="868"/>
  <c r="B115" i="866"/>
  <c r="B115" i="864"/>
  <c r="B115" i="863"/>
  <c r="B115" i="870"/>
  <c r="B115" i="862"/>
  <c r="I144" i="861" l="1"/>
  <c r="B144" i="861"/>
  <c r="I138" i="861"/>
  <c r="I137" i="861"/>
  <c r="I134" i="861"/>
  <c r="B134" i="861"/>
  <c r="I131" i="861"/>
  <c r="I125" i="861"/>
  <c r="B125" i="861"/>
  <c r="B106" i="861"/>
  <c r="I96" i="861"/>
  <c r="I63" i="861"/>
  <c r="B59" i="861"/>
  <c r="B108" i="861"/>
  <c r="I144" i="860"/>
  <c r="B144" i="860"/>
  <c r="I131" i="860"/>
  <c r="I96" i="860"/>
  <c r="I93" i="860"/>
  <c r="B28" i="860"/>
  <c r="B108" i="860"/>
  <c r="B131" i="859"/>
  <c r="I96" i="859"/>
  <c r="B108" i="859"/>
  <c r="I11" i="859"/>
  <c r="I138" i="858"/>
  <c r="B131" i="858"/>
  <c r="I96" i="858"/>
  <c r="I93" i="858"/>
  <c r="B108" i="858"/>
  <c r="I138" i="857"/>
  <c r="I137" i="857" s="1"/>
  <c r="B131" i="857"/>
  <c r="B106" i="857"/>
  <c r="I96" i="857"/>
  <c r="B28" i="857"/>
  <c r="B108" i="857"/>
  <c r="I144" i="856"/>
  <c r="B106" i="856"/>
  <c r="I96" i="856"/>
  <c r="I60" i="856"/>
  <c r="B108" i="856"/>
  <c r="I11" i="856"/>
  <c r="I16" i="856" s="1"/>
  <c r="B128" i="861" l="1"/>
  <c r="I128" i="861"/>
  <c r="I43" i="861"/>
  <c r="B138" i="858"/>
  <c r="B134" i="859"/>
  <c r="B144" i="857"/>
  <c r="B125" i="856"/>
  <c r="I125" i="858"/>
  <c r="B134" i="857"/>
  <c r="I93" i="861"/>
  <c r="I128" i="859"/>
  <c r="I125" i="860"/>
  <c r="I131" i="859"/>
  <c r="I93" i="856"/>
  <c r="I137" i="858"/>
  <c r="I60" i="859"/>
  <c r="B28" i="858"/>
  <c r="B144" i="859"/>
  <c r="I134" i="856"/>
  <c r="B64" i="857"/>
  <c r="B59" i="858"/>
  <c r="B134" i="858"/>
  <c r="B144" i="856"/>
  <c r="I93" i="857"/>
  <c r="B106" i="859"/>
  <c r="B125" i="859"/>
  <c r="B138" i="857"/>
  <c r="B137" i="857" s="1"/>
  <c r="I43" i="859"/>
  <c r="I134" i="858"/>
  <c r="I60" i="858"/>
  <c r="B128" i="860"/>
  <c r="I144" i="857"/>
  <c r="B138" i="859"/>
  <c r="B137" i="859" s="1"/>
  <c r="B125" i="857"/>
  <c r="I144" i="858"/>
  <c r="I134" i="860"/>
  <c r="B128" i="857"/>
  <c r="I134" i="857"/>
  <c r="I131" i="858"/>
  <c r="B42" i="859"/>
  <c r="B26" i="860"/>
  <c r="B106" i="860"/>
  <c r="B125" i="860"/>
  <c r="I60" i="857"/>
  <c r="B28" i="861"/>
  <c r="I125" i="857"/>
  <c r="B106" i="858"/>
  <c r="B134" i="856"/>
  <c r="I63" i="860"/>
  <c r="I11" i="861"/>
  <c r="I16" i="861" s="1"/>
  <c r="I11" i="858"/>
  <c r="B12" i="858" s="1"/>
  <c r="B64" i="859"/>
  <c r="B26" i="858"/>
  <c r="B59" i="856"/>
  <c r="I60" i="861"/>
  <c r="I43" i="857"/>
  <c r="I131" i="857"/>
  <c r="B134" i="860"/>
  <c r="I138" i="856"/>
  <c r="I137" i="856" s="1"/>
  <c r="B64" i="860"/>
  <c r="I144" i="859"/>
  <c r="I16" i="859"/>
  <c r="B12" i="859"/>
  <c r="I26" i="859" s="1"/>
  <c r="I35" i="859" s="1"/>
  <c r="I43" i="860"/>
  <c r="B131" i="861"/>
  <c r="B125" i="858"/>
  <c r="B144" i="858"/>
  <c r="I138" i="859"/>
  <c r="I137" i="859" s="1"/>
  <c r="I128" i="860"/>
  <c r="I93" i="859"/>
  <c r="B59" i="860"/>
  <c r="I60" i="860"/>
  <c r="B131" i="860"/>
  <c r="B28" i="859"/>
  <c r="I11" i="857"/>
  <c r="B12" i="857" s="1"/>
  <c r="I26" i="857" s="1"/>
  <c r="B138" i="861"/>
  <c r="B131" i="856"/>
  <c r="B138" i="860"/>
  <c r="I131" i="856"/>
  <c r="B42" i="857"/>
  <c r="B137" i="858"/>
  <c r="I125" i="859"/>
  <c r="B28" i="856"/>
  <c r="B26" i="856" s="1"/>
  <c r="B128" i="859"/>
  <c r="I63" i="856"/>
  <c r="I128" i="857"/>
  <c r="B59" i="859"/>
  <c r="I43" i="858"/>
  <c r="B42" i="858"/>
  <c r="I123" i="861"/>
  <c r="B128" i="858"/>
  <c r="I11" i="860"/>
  <c r="B42" i="861"/>
  <c r="I128" i="858"/>
  <c r="I63" i="859"/>
  <c r="B64" i="856"/>
  <c r="B138" i="856"/>
  <c r="I63" i="858"/>
  <c r="B64" i="858"/>
  <c r="I134" i="859"/>
  <c r="I138" i="860"/>
  <c r="I137" i="860" s="1"/>
  <c r="B42" i="860"/>
  <c r="B59" i="857"/>
  <c r="I63" i="857"/>
  <c r="B42" i="856"/>
  <c r="I125" i="856"/>
  <c r="I43" i="856"/>
  <c r="B64" i="861"/>
  <c r="B128" i="856"/>
  <c r="I128" i="856"/>
  <c r="B26" i="857"/>
  <c r="B12" i="856"/>
  <c r="B16" i="859" l="1"/>
  <c r="B26" i="859"/>
  <c r="I16" i="858"/>
  <c r="I123" i="858"/>
  <c r="B14" i="859"/>
  <c r="B26" i="861"/>
  <c r="B137" i="860"/>
  <c r="B12" i="861"/>
  <c r="I26" i="861" s="1"/>
  <c r="B137" i="861"/>
  <c r="B14" i="857"/>
  <c r="B16" i="857"/>
  <c r="I123" i="857"/>
  <c r="B123" i="859"/>
  <c r="I122" i="859" s="1"/>
  <c r="I16" i="857"/>
  <c r="B123" i="861"/>
  <c r="I122" i="861" s="1"/>
  <c r="B123" i="858"/>
  <c r="I122" i="858" s="1"/>
  <c r="B123" i="857"/>
  <c r="I122" i="857" s="1"/>
  <c r="B137" i="856"/>
  <c r="B123" i="860"/>
  <c r="I122" i="860" s="1"/>
  <c r="I123" i="860"/>
  <c r="I16" i="860"/>
  <c r="I123" i="859"/>
  <c r="B12" i="860"/>
  <c r="I123" i="856"/>
  <c r="B33" i="859"/>
  <c r="I26" i="858"/>
  <c r="B16" i="858"/>
  <c r="B14" i="858"/>
  <c r="B16" i="856"/>
  <c r="B14" i="856"/>
  <c r="I26" i="856"/>
  <c r="I35" i="857"/>
  <c r="B16" i="861" l="1"/>
  <c r="B14" i="861"/>
  <c r="I26" i="860"/>
  <c r="B123" i="856"/>
  <c r="I122" i="856" s="1"/>
  <c r="B16" i="860"/>
  <c r="B14" i="860"/>
  <c r="I35" i="861"/>
  <c r="I35" i="858"/>
  <c r="I35" i="856"/>
  <c r="I42" i="859"/>
  <c r="I52" i="859" s="1"/>
  <c r="B35" i="859"/>
  <c r="I35" i="860"/>
  <c r="B33" i="857"/>
  <c r="I42" i="857" l="1"/>
  <c r="I52" i="857" s="1"/>
  <c r="B35" i="857"/>
  <c r="B33" i="860"/>
  <c r="B33" i="856"/>
  <c r="B49" i="859"/>
  <c r="B33" i="858"/>
  <c r="B33" i="861"/>
  <c r="I42" i="861" l="1"/>
  <c r="I52" i="861" s="1"/>
  <c r="B35" i="861"/>
  <c r="I59" i="859"/>
  <c r="I70" i="859" s="1"/>
  <c r="B52" i="859"/>
  <c r="I42" i="858"/>
  <c r="I52" i="858" s="1"/>
  <c r="B35" i="858"/>
  <c r="I42" i="856"/>
  <c r="I52" i="856" s="1"/>
  <c r="B35" i="856"/>
  <c r="I42" i="860"/>
  <c r="I52" i="860" s="1"/>
  <c r="B35" i="860"/>
  <c r="B49" i="857"/>
  <c r="I59" i="857" l="1"/>
  <c r="I70" i="857" s="1"/>
  <c r="B52" i="857"/>
  <c r="B49" i="860"/>
  <c r="B49" i="856"/>
  <c r="B49" i="858"/>
  <c r="B68" i="859"/>
  <c r="B49" i="861"/>
  <c r="I59" i="861" l="1"/>
  <c r="I70" i="861" s="1"/>
  <c r="B52" i="861"/>
  <c r="I59" i="858"/>
  <c r="I70" i="858" s="1"/>
  <c r="B52" i="858"/>
  <c r="B68" i="857"/>
  <c r="I59" i="856"/>
  <c r="I70" i="856" s="1"/>
  <c r="B52" i="856"/>
  <c r="I77" i="859"/>
  <c r="B70" i="859"/>
  <c r="I59" i="860"/>
  <c r="I70" i="860" s="1"/>
  <c r="B52" i="860"/>
  <c r="I82" i="859" l="1"/>
  <c r="I77" i="857"/>
  <c r="B70" i="857"/>
  <c r="B68" i="860"/>
  <c r="B68" i="856"/>
  <c r="B68" i="858"/>
  <c r="B68" i="861"/>
  <c r="I77" i="856" l="1"/>
  <c r="B70" i="856"/>
  <c r="I77" i="860"/>
  <c r="B70" i="860"/>
  <c r="I82" i="857"/>
  <c r="I77" i="858"/>
  <c r="B70" i="858"/>
  <c r="B79" i="859"/>
  <c r="I77" i="861"/>
  <c r="B70" i="861"/>
  <c r="B82" i="859" l="1"/>
  <c r="B80" i="859"/>
  <c r="I92" i="859" s="1"/>
  <c r="I99" i="859" s="1"/>
  <c r="B79" i="857"/>
  <c r="I82" i="861"/>
  <c r="I82" i="856"/>
  <c r="I82" i="858"/>
  <c r="I82" i="860"/>
  <c r="B79" i="860" l="1"/>
  <c r="B79" i="858"/>
  <c r="B79" i="861"/>
  <c r="B79" i="856"/>
  <c r="B80" i="857"/>
  <c r="I92" i="857" s="1"/>
  <c r="I99" i="857" s="1"/>
  <c r="B82" i="857"/>
  <c r="B92" i="859"/>
  <c r="B80" i="856" l="1"/>
  <c r="I92" i="856" s="1"/>
  <c r="I99" i="856" s="1"/>
  <c r="B82" i="856"/>
  <c r="B82" i="861"/>
  <c r="B80" i="861"/>
  <c r="I92" i="861" s="1"/>
  <c r="I99" i="861" s="1"/>
  <c r="B80" i="860"/>
  <c r="I92" i="860" s="1"/>
  <c r="I99" i="860" s="1"/>
  <c r="B82" i="860"/>
  <c r="I108" i="859"/>
  <c r="I115" i="859" s="1"/>
  <c r="B99" i="859"/>
  <c r="B92" i="857"/>
  <c r="B80" i="858"/>
  <c r="I92" i="858" s="1"/>
  <c r="I99" i="858" s="1"/>
  <c r="B82" i="858"/>
  <c r="B92" i="858" l="1"/>
  <c r="B99" i="857"/>
  <c r="I108" i="857"/>
  <c r="I115" i="857" s="1"/>
  <c r="B92" i="860"/>
  <c r="B113" i="859"/>
  <c r="B92" i="861"/>
  <c r="B92" i="856"/>
  <c r="I108" i="861" l="1"/>
  <c r="I115" i="861" s="1"/>
  <c r="B99" i="861"/>
  <c r="I108" i="860"/>
  <c r="I115" i="860" s="1"/>
  <c r="B99" i="860"/>
  <c r="B99" i="858"/>
  <c r="I108" i="858"/>
  <c r="I115" i="858" s="1"/>
  <c r="I108" i="856"/>
  <c r="I115" i="856" s="1"/>
  <c r="B99" i="856"/>
  <c r="B115" i="859"/>
  <c r="B113" i="857"/>
  <c r="B115" i="857" l="1"/>
  <c r="B113" i="856"/>
  <c r="B113" i="858"/>
  <c r="B113" i="860"/>
  <c r="B113" i="861"/>
  <c r="B115" i="858" l="1"/>
  <c r="B115" i="860"/>
  <c r="B115" i="861"/>
  <c r="B115" i="856"/>
  <c r="I144" i="855" l="1"/>
  <c r="B144" i="855"/>
  <c r="I138" i="855"/>
  <c r="I137" i="855" s="1"/>
  <c r="B138" i="855"/>
  <c r="I134" i="855"/>
  <c r="B134" i="855"/>
  <c r="I131" i="855"/>
  <c r="B131" i="855"/>
  <c r="I96" i="855"/>
  <c r="I60" i="855"/>
  <c r="B59" i="855"/>
  <c r="B108" i="855"/>
  <c r="I11" i="855"/>
  <c r="I16" i="855" s="1"/>
  <c r="I144" i="854"/>
  <c r="I138" i="854"/>
  <c r="B134" i="854"/>
  <c r="I131" i="854"/>
  <c r="I128" i="854"/>
  <c r="B128" i="854"/>
  <c r="B125" i="854"/>
  <c r="I96" i="854"/>
  <c r="I63" i="854"/>
  <c r="B108" i="854"/>
  <c r="I144" i="853"/>
  <c r="I128" i="853"/>
  <c r="I96" i="853"/>
  <c r="B108" i="853"/>
  <c r="I144" i="852"/>
  <c r="B134" i="852"/>
  <c r="I131" i="852"/>
  <c r="B125" i="852"/>
  <c r="I96" i="852"/>
  <c r="B108" i="852"/>
  <c r="I138" i="851"/>
  <c r="B134" i="851"/>
  <c r="I96" i="851"/>
  <c r="B59" i="851"/>
  <c r="B108" i="851"/>
  <c r="I96" i="850"/>
  <c r="B108" i="850"/>
  <c r="I138" i="849"/>
  <c r="I137" i="849" s="1"/>
  <c r="B138" i="849"/>
  <c r="B131" i="849"/>
  <c r="B106" i="849"/>
  <c r="I96" i="849"/>
  <c r="I93" i="849"/>
  <c r="B108" i="849"/>
  <c r="I96" i="848"/>
  <c r="B108" i="848"/>
  <c r="I11" i="848"/>
  <c r="I138" i="847"/>
  <c r="I137" i="847" s="1"/>
  <c r="I96" i="847"/>
  <c r="B108" i="847"/>
  <c r="I11" i="847"/>
  <c r="I16" i="847" s="1"/>
  <c r="B134" i="846"/>
  <c r="B128" i="846"/>
  <c r="I96" i="846"/>
  <c r="I93" i="846"/>
  <c r="B108" i="846"/>
  <c r="B144" i="845"/>
  <c r="I138" i="845"/>
  <c r="B128" i="845"/>
  <c r="I96" i="845"/>
  <c r="B108" i="845"/>
  <c r="I11" i="845"/>
  <c r="I16" i="845" s="1"/>
  <c r="I134" i="844"/>
  <c r="B131" i="844"/>
  <c r="I96" i="844"/>
  <c r="B108" i="844"/>
  <c r="I96" i="843"/>
  <c r="I93" i="843"/>
  <c r="B59" i="843"/>
  <c r="B108" i="843"/>
  <c r="I134" i="842"/>
  <c r="I96" i="842"/>
  <c r="I93" i="842"/>
  <c r="B108" i="842"/>
  <c r="I96" i="841"/>
  <c r="B108" i="841"/>
  <c r="B138" i="840"/>
  <c r="B137" i="840" s="1"/>
  <c r="B106" i="840"/>
  <c r="I96" i="840"/>
  <c r="B108" i="840"/>
  <c r="I11" i="840"/>
  <c r="I96" i="839"/>
  <c r="B59" i="839"/>
  <c r="B108" i="839"/>
  <c r="I125" i="838"/>
  <c r="I96" i="838"/>
  <c r="I93" i="838"/>
  <c r="B108" i="838"/>
  <c r="I96" i="837"/>
  <c r="B108" i="837"/>
  <c r="I125" i="836"/>
  <c r="I96" i="836"/>
  <c r="B108" i="836"/>
  <c r="I96" i="835"/>
  <c r="B108" i="835"/>
  <c r="I96" i="834"/>
  <c r="B108" i="834"/>
  <c r="I60" i="837" l="1"/>
  <c r="I144" i="850"/>
  <c r="I60" i="853"/>
  <c r="I128" i="855"/>
  <c r="B106" i="850"/>
  <c r="I128" i="849"/>
  <c r="I11" i="836"/>
  <c r="I11" i="844"/>
  <c r="I60" i="847"/>
  <c r="I63" i="841"/>
  <c r="I60" i="836"/>
  <c r="I131" i="837"/>
  <c r="I11" i="849"/>
  <c r="I16" i="849" s="1"/>
  <c r="I137" i="851"/>
  <c r="I125" i="840"/>
  <c r="B131" i="846"/>
  <c r="B128" i="847"/>
  <c r="B125" i="848"/>
  <c r="B125" i="855"/>
  <c r="I138" i="838"/>
  <c r="B128" i="841"/>
  <c r="I134" i="846"/>
  <c r="I144" i="844"/>
  <c r="I144" i="845"/>
  <c r="I128" i="850"/>
  <c r="I128" i="843"/>
  <c r="I128" i="836"/>
  <c r="I125" i="837"/>
  <c r="I93" i="839"/>
  <c r="B128" i="844"/>
  <c r="B64" i="848"/>
  <c r="I131" i="850"/>
  <c r="I134" i="849"/>
  <c r="B125" i="839"/>
  <c r="B106" i="848"/>
  <c r="I63" i="851"/>
  <c r="B131" i="839"/>
  <c r="I131" i="839"/>
  <c r="B138" i="837"/>
  <c r="B28" i="855"/>
  <c r="B28" i="834"/>
  <c r="I125" i="852"/>
  <c r="B28" i="836"/>
  <c r="I11" i="837"/>
  <c r="B12" i="837" s="1"/>
  <c r="B16" i="837" s="1"/>
  <c r="I125" i="842"/>
  <c r="B59" i="840"/>
  <c r="I93" i="851"/>
  <c r="B128" i="842"/>
  <c r="B134" i="847"/>
  <c r="B64" i="852"/>
  <c r="I11" i="838"/>
  <c r="I16" i="838" s="1"/>
  <c r="I128" i="842"/>
  <c r="B144" i="851"/>
  <c r="B106" i="838"/>
  <c r="B138" i="847"/>
  <c r="B137" i="847" s="1"/>
  <c r="B134" i="848"/>
  <c r="I134" i="854"/>
  <c r="B59" i="848"/>
  <c r="I134" i="848"/>
  <c r="B131" i="842"/>
  <c r="I131" i="836"/>
  <c r="B125" i="838"/>
  <c r="I138" i="840"/>
  <c r="I137" i="840" s="1"/>
  <c r="B134" i="835"/>
  <c r="B138" i="848"/>
  <c r="B28" i="852"/>
  <c r="I138" i="835"/>
  <c r="I137" i="835" s="1"/>
  <c r="B59" i="836"/>
  <c r="B128" i="851"/>
  <c r="B28" i="846"/>
  <c r="I93" i="847"/>
  <c r="B131" i="851"/>
  <c r="I131" i="838"/>
  <c r="B134" i="844"/>
  <c r="B131" i="845"/>
  <c r="B144" i="848"/>
  <c r="I134" i="850"/>
  <c r="B64" i="849"/>
  <c r="B28" i="854"/>
  <c r="I138" i="843"/>
  <c r="I137" i="843" s="1"/>
  <c r="I93" i="835"/>
  <c r="I63" i="843"/>
  <c r="B134" i="838"/>
  <c r="B28" i="848"/>
  <c r="I43" i="847"/>
  <c r="B138" i="838"/>
  <c r="B138" i="845"/>
  <c r="B137" i="845" s="1"/>
  <c r="I137" i="845"/>
  <c r="B144" i="843"/>
  <c r="B64" i="851"/>
  <c r="I138" i="852"/>
  <c r="I137" i="852" s="1"/>
  <c r="I134" i="853"/>
  <c r="B144" i="850"/>
  <c r="B138" i="852"/>
  <c r="B137" i="852" s="1"/>
  <c r="B59" i="853"/>
  <c r="I125" i="844"/>
  <c r="B128" i="855"/>
  <c r="I125" i="851"/>
  <c r="I134" i="835"/>
  <c r="I63" i="855"/>
  <c r="B125" i="834"/>
  <c r="B106" i="855"/>
  <c r="B28" i="835"/>
  <c r="B125" i="835"/>
  <c r="I125" i="855"/>
  <c r="I123" i="855" s="1"/>
  <c r="I125" i="849"/>
  <c r="B42" i="855"/>
  <c r="B144" i="852"/>
  <c r="B134" i="840"/>
  <c r="B28" i="843"/>
  <c r="I144" i="843"/>
  <c r="B64" i="845"/>
  <c r="B42" i="847"/>
  <c r="I138" i="850"/>
  <c r="I137" i="850" s="1"/>
  <c r="B138" i="850"/>
  <c r="B137" i="850" s="1"/>
  <c r="I93" i="853"/>
  <c r="I144" i="838"/>
  <c r="I134" i="840"/>
  <c r="B144" i="844"/>
  <c r="I131" i="847"/>
  <c r="B64" i="854"/>
  <c r="B144" i="838"/>
  <c r="B131" i="847"/>
  <c r="B42" i="843"/>
  <c r="B106" i="844"/>
  <c r="B138" i="846"/>
  <c r="I43" i="852"/>
  <c r="B128" i="852"/>
  <c r="B28" i="838"/>
  <c r="I134" i="841"/>
  <c r="I131" i="842"/>
  <c r="I43" i="843"/>
  <c r="B128" i="843"/>
  <c r="I60" i="846"/>
  <c r="B131" i="848"/>
  <c r="B125" i="849"/>
  <c r="I60" i="851"/>
  <c r="B28" i="844"/>
  <c r="I63" i="846"/>
  <c r="B59" i="847"/>
  <c r="B42" i="849"/>
  <c r="I11" i="839"/>
  <c r="B131" i="852"/>
  <c r="B59" i="842"/>
  <c r="B42" i="853"/>
  <c r="I128" i="838"/>
  <c r="I93" i="840"/>
  <c r="B131" i="843"/>
  <c r="B28" i="845"/>
  <c r="B26" i="845" s="1"/>
  <c r="B138" i="851"/>
  <c r="B137" i="851" s="1"/>
  <c r="B138" i="842"/>
  <c r="B137" i="842" s="1"/>
  <c r="I131" i="843"/>
  <c r="B59" i="852"/>
  <c r="B128" i="853"/>
  <c r="B131" i="838"/>
  <c r="B144" i="840"/>
  <c r="I63" i="842"/>
  <c r="I11" i="846"/>
  <c r="I16" i="846" s="1"/>
  <c r="I60" i="852"/>
  <c r="I134" i="852"/>
  <c r="B64" i="842"/>
  <c r="I60" i="843"/>
  <c r="B42" i="845"/>
  <c r="I144" i="846"/>
  <c r="I138" i="848"/>
  <c r="I137" i="848" s="1"/>
  <c r="I131" i="849"/>
  <c r="B144" i="854"/>
  <c r="B59" i="849"/>
  <c r="B131" i="853"/>
  <c r="I43" i="845"/>
  <c r="I128" i="845"/>
  <c r="I63" i="852"/>
  <c r="I131" i="853"/>
  <c r="B144" i="841"/>
  <c r="I144" i="841"/>
  <c r="B144" i="847"/>
  <c r="I60" i="849"/>
  <c r="I43" i="854"/>
  <c r="B59" i="844"/>
  <c r="I144" i="847"/>
  <c r="I144" i="851"/>
  <c r="B134" i="853"/>
  <c r="I63" i="838"/>
  <c r="I93" i="848"/>
  <c r="I63" i="849"/>
  <c r="B106" i="842"/>
  <c r="B138" i="844"/>
  <c r="B137" i="844" s="1"/>
  <c r="I11" i="852"/>
  <c r="I93" i="852"/>
  <c r="I63" i="844"/>
  <c r="B134" i="845"/>
  <c r="I128" i="846"/>
  <c r="B125" i="847"/>
  <c r="B138" i="853"/>
  <c r="B131" i="854"/>
  <c r="I60" i="839"/>
  <c r="I144" i="848"/>
  <c r="B134" i="850"/>
  <c r="I138" i="853"/>
  <c r="I137" i="853" s="1"/>
  <c r="B131" i="840"/>
  <c r="I60" i="850"/>
  <c r="B106" i="852"/>
  <c r="B59" i="854"/>
  <c r="B64" i="839"/>
  <c r="I43" i="841"/>
  <c r="I63" i="847"/>
  <c r="I93" i="854"/>
  <c r="I60" i="840"/>
  <c r="B64" i="847"/>
  <c r="I131" i="848"/>
  <c r="B131" i="836"/>
  <c r="B125" i="842"/>
  <c r="B106" i="846"/>
  <c r="B144" i="846"/>
  <c r="B144" i="849"/>
  <c r="I128" i="851"/>
  <c r="B106" i="854"/>
  <c r="I128" i="837"/>
  <c r="B64" i="840"/>
  <c r="I43" i="842"/>
  <c r="I144" i="849"/>
  <c r="I63" i="835"/>
  <c r="B131" i="837"/>
  <c r="B59" i="841"/>
  <c r="I138" i="844"/>
  <c r="I137" i="844" s="1"/>
  <c r="B125" i="846"/>
  <c r="I93" i="850"/>
  <c r="I125" i="846"/>
  <c r="I60" i="848"/>
  <c r="I11" i="850"/>
  <c r="I16" i="850" s="1"/>
  <c r="I131" i="851"/>
  <c r="I93" i="834"/>
  <c r="I43" i="838"/>
  <c r="B64" i="853"/>
  <c r="B134" i="837"/>
  <c r="B144" i="839"/>
  <c r="I93" i="844"/>
  <c r="I134" i="845"/>
  <c r="B128" i="849"/>
  <c r="B42" i="852"/>
  <c r="I125" i="854"/>
  <c r="B106" i="834"/>
  <c r="B144" i="834"/>
  <c r="I134" i="837"/>
  <c r="B106" i="847"/>
  <c r="B28" i="850"/>
  <c r="I134" i="851"/>
  <c r="I63" i="853"/>
  <c r="B64" i="841"/>
  <c r="I138" i="841"/>
  <c r="I137" i="841" s="1"/>
  <c r="I11" i="835"/>
  <c r="I63" i="837"/>
  <c r="B59" i="838"/>
  <c r="I43" i="839"/>
  <c r="B128" i="839"/>
  <c r="B123" i="839" s="1"/>
  <c r="I125" i="847"/>
  <c r="B134" i="849"/>
  <c r="I43" i="850"/>
  <c r="I125" i="850"/>
  <c r="I11" i="853"/>
  <c r="I16" i="853" s="1"/>
  <c r="B144" i="835"/>
  <c r="I60" i="838"/>
  <c r="I134" i="838"/>
  <c r="I128" i="839"/>
  <c r="I144" i="840"/>
  <c r="B42" i="850"/>
  <c r="I11" i="851"/>
  <c r="I16" i="851" s="1"/>
  <c r="B106" i="853"/>
  <c r="I93" i="845"/>
  <c r="B59" i="846"/>
  <c r="I93" i="855"/>
  <c r="I128" i="847"/>
  <c r="I128" i="834"/>
  <c r="I137" i="838"/>
  <c r="B125" i="840"/>
  <c r="I11" i="841"/>
  <c r="I134" i="843"/>
  <c r="B28" i="851"/>
  <c r="I60" i="854"/>
  <c r="I144" i="836"/>
  <c r="B106" i="851"/>
  <c r="B144" i="853"/>
  <c r="I128" i="844"/>
  <c r="I125" i="848"/>
  <c r="I43" i="853"/>
  <c r="I43" i="834"/>
  <c r="I128" i="835"/>
  <c r="B125" i="836"/>
  <c r="B125" i="853"/>
  <c r="B64" i="843"/>
  <c r="B59" i="850"/>
  <c r="I63" i="836"/>
  <c r="I43" i="851"/>
  <c r="B131" i="835"/>
  <c r="B28" i="837"/>
  <c r="I43" i="848"/>
  <c r="I128" i="848"/>
  <c r="B125" i="851"/>
  <c r="I11" i="854"/>
  <c r="I16" i="854" s="1"/>
  <c r="I131" i="835"/>
  <c r="B125" i="837"/>
  <c r="I63" i="839"/>
  <c r="B138" i="854"/>
  <c r="B137" i="854" s="1"/>
  <c r="B59" i="834"/>
  <c r="I93" i="837"/>
  <c r="B28" i="841"/>
  <c r="B106" i="841"/>
  <c r="B134" i="842"/>
  <c r="I60" i="844"/>
  <c r="B106" i="845"/>
  <c r="B28" i="853"/>
  <c r="B28" i="839"/>
  <c r="B125" i="843"/>
  <c r="B12" i="847"/>
  <c r="I26" i="847" s="1"/>
  <c r="I35" i="847" s="1"/>
  <c r="B138" i="834"/>
  <c r="B64" i="838"/>
  <c r="I131" i="840"/>
  <c r="I138" i="842"/>
  <c r="I137" i="842" s="1"/>
  <c r="I43" i="849"/>
  <c r="B106" i="837"/>
  <c r="B106" i="839"/>
  <c r="B42" i="841"/>
  <c r="B125" i="841"/>
  <c r="I43" i="836"/>
  <c r="B42" i="839"/>
  <c r="I63" i="840"/>
  <c r="B125" i="845"/>
  <c r="I131" i="846"/>
  <c r="B64" i="834"/>
  <c r="I11" i="842"/>
  <c r="I125" i="845"/>
  <c r="B131" i="850"/>
  <c r="I60" i="835"/>
  <c r="B128" i="836"/>
  <c r="I144" i="839"/>
  <c r="B64" i="844"/>
  <c r="B28" i="847"/>
  <c r="B26" i="847" s="1"/>
  <c r="I16" i="848"/>
  <c r="B64" i="855"/>
  <c r="B28" i="842"/>
  <c r="B26" i="842" s="1"/>
  <c r="B42" i="837"/>
  <c r="B26" i="838"/>
  <c r="I125" i="839"/>
  <c r="I128" i="841"/>
  <c r="I134" i="847"/>
  <c r="B42" i="851"/>
  <c r="B138" i="835"/>
  <c r="B134" i="836"/>
  <c r="B128" i="837"/>
  <c r="B131" i="841"/>
  <c r="B59" i="845"/>
  <c r="B42" i="848"/>
  <c r="I144" i="834"/>
  <c r="I134" i="836"/>
  <c r="I131" i="841"/>
  <c r="B42" i="842"/>
  <c r="B144" i="842"/>
  <c r="I60" i="845"/>
  <c r="B64" i="850"/>
  <c r="B28" i="840"/>
  <c r="B42" i="844"/>
  <c r="I131" i="845"/>
  <c r="I138" i="846"/>
  <c r="I137" i="846" s="1"/>
  <c r="I138" i="836"/>
  <c r="I137" i="836" s="1"/>
  <c r="B134" i="841"/>
  <c r="B134" i="843"/>
  <c r="B125" i="844"/>
  <c r="I63" i="845"/>
  <c r="B138" i="836"/>
  <c r="I60" i="841"/>
  <c r="I11" i="843"/>
  <c r="B42" i="834"/>
  <c r="B106" i="835"/>
  <c r="B42" i="838"/>
  <c r="I43" i="840"/>
  <c r="B42" i="840"/>
  <c r="B26" i="843"/>
  <c r="B128" i="834"/>
  <c r="B138" i="843"/>
  <c r="B137" i="843" s="1"/>
  <c r="I43" i="844"/>
  <c r="B134" i="834"/>
  <c r="I125" i="834"/>
  <c r="I144" i="835"/>
  <c r="B128" i="838"/>
  <c r="B134" i="839"/>
  <c r="B128" i="848"/>
  <c r="I128" i="852"/>
  <c r="I134" i="839"/>
  <c r="B64" i="837"/>
  <c r="I131" i="844"/>
  <c r="B42" i="846"/>
  <c r="I137" i="854"/>
  <c r="I131" i="834"/>
  <c r="B144" i="836"/>
  <c r="I138" i="837"/>
  <c r="I137" i="837" s="1"/>
  <c r="B138" i="839"/>
  <c r="B137" i="839" s="1"/>
  <c r="B128" i="840"/>
  <c r="I60" i="842"/>
  <c r="B106" i="843"/>
  <c r="B125" i="850"/>
  <c r="I138" i="839"/>
  <c r="I137" i="839" s="1"/>
  <c r="I128" i="840"/>
  <c r="I93" i="841"/>
  <c r="I43" i="846"/>
  <c r="B28" i="849"/>
  <c r="B42" i="854"/>
  <c r="I16" i="836"/>
  <c r="B12" i="836"/>
  <c r="I26" i="836" s="1"/>
  <c r="I35" i="836" s="1"/>
  <c r="B137" i="855"/>
  <c r="B144" i="837"/>
  <c r="I43" i="837"/>
  <c r="I144" i="837"/>
  <c r="I125" i="841"/>
  <c r="B64" i="835"/>
  <c r="I93" i="836"/>
  <c r="B42" i="836"/>
  <c r="B106" i="836"/>
  <c r="B59" i="837"/>
  <c r="I125" i="853"/>
  <c r="B131" i="834"/>
  <c r="I43" i="835"/>
  <c r="I125" i="835"/>
  <c r="I60" i="834"/>
  <c r="I63" i="834"/>
  <c r="B128" i="835"/>
  <c r="I125" i="843"/>
  <c r="I138" i="834"/>
  <c r="I137" i="834" s="1"/>
  <c r="I43" i="855"/>
  <c r="I11" i="834"/>
  <c r="B59" i="835"/>
  <c r="B64" i="836"/>
  <c r="B128" i="850"/>
  <c r="B26" i="854"/>
  <c r="B137" i="838"/>
  <c r="I16" i="837"/>
  <c r="I16" i="841"/>
  <c r="B12" i="841"/>
  <c r="B12" i="852"/>
  <c r="I16" i="852"/>
  <c r="B12" i="844"/>
  <c r="I16" i="844"/>
  <c r="B138" i="841"/>
  <c r="I144" i="842"/>
  <c r="B137" i="837"/>
  <c r="B26" i="834"/>
  <c r="I63" i="850"/>
  <c r="I16" i="840"/>
  <c r="B12" i="840"/>
  <c r="B16" i="840" s="1"/>
  <c r="B12" i="850"/>
  <c r="B26" i="836"/>
  <c r="I16" i="839"/>
  <c r="B42" i="835"/>
  <c r="B12" i="839"/>
  <c r="I16" i="842"/>
  <c r="B12" i="842"/>
  <c r="B64" i="846"/>
  <c r="I63" i="848"/>
  <c r="B26" i="855"/>
  <c r="I134" i="834"/>
  <c r="B137" i="849"/>
  <c r="B12" i="845"/>
  <c r="B12" i="849"/>
  <c r="B16" i="849" s="1"/>
  <c r="B12" i="855"/>
  <c r="B137" i="848"/>
  <c r="B12" i="848"/>
  <c r="I123" i="852" l="1"/>
  <c r="B26" i="840"/>
  <c r="I123" i="846"/>
  <c r="B12" i="851"/>
  <c r="B16" i="851" s="1"/>
  <c r="I123" i="850"/>
  <c r="B12" i="838"/>
  <c r="B16" i="838" s="1"/>
  <c r="B123" i="847"/>
  <c r="I123" i="844"/>
  <c r="B123" i="851"/>
  <c r="I122" i="851" s="1"/>
  <c r="I123" i="843"/>
  <c r="B137" i="836"/>
  <c r="B14" i="837"/>
  <c r="B26" i="837"/>
  <c r="I26" i="837"/>
  <c r="B137" i="835"/>
  <c r="B26" i="835"/>
  <c r="I16" i="835"/>
  <c r="B12" i="835"/>
  <c r="B14" i="835" s="1"/>
  <c r="I123" i="854"/>
  <c r="B123" i="854"/>
  <c r="I122" i="854" s="1"/>
  <c r="I123" i="838"/>
  <c r="B26" i="846"/>
  <c r="B26" i="852"/>
  <c r="B26" i="848"/>
  <c r="B26" i="844"/>
  <c r="B123" i="850"/>
  <c r="I122" i="850" s="1"/>
  <c r="I123" i="849"/>
  <c r="B123" i="840"/>
  <c r="I122" i="840" s="1"/>
  <c r="I123" i="853"/>
  <c r="B12" i="853"/>
  <c r="B16" i="853" s="1"/>
  <c r="I123" i="848"/>
  <c r="B137" i="853"/>
  <c r="B123" i="853" s="1"/>
  <c r="I122" i="853" s="1"/>
  <c r="B12" i="846"/>
  <c r="I26" i="846" s="1"/>
  <c r="B26" i="839"/>
  <c r="B12" i="854"/>
  <c r="I26" i="854" s="1"/>
  <c r="B137" i="846"/>
  <c r="B26" i="851"/>
  <c r="I122" i="839"/>
  <c r="B12" i="843"/>
  <c r="I16" i="843"/>
  <c r="I123" i="847"/>
  <c r="I122" i="847"/>
  <c r="B26" i="850"/>
  <c r="B123" i="845"/>
  <c r="I122" i="845" s="1"/>
  <c r="I123" i="851"/>
  <c r="I123" i="841"/>
  <c r="B123" i="852"/>
  <c r="I122" i="852" s="1"/>
  <c r="B26" i="849"/>
  <c r="B16" i="847"/>
  <c r="I123" i="835"/>
  <c r="B123" i="844"/>
  <c r="I122" i="844" s="1"/>
  <c r="B123" i="855"/>
  <c r="I122" i="855" s="1"/>
  <c r="I123" i="839"/>
  <c r="I123" i="840"/>
  <c r="B16" i="836"/>
  <c r="B123" i="838"/>
  <c r="I122" i="838" s="1"/>
  <c r="B26" i="853"/>
  <c r="B137" i="834"/>
  <c r="B26" i="841"/>
  <c r="I123" i="845"/>
  <c r="B14" i="847"/>
  <c r="I123" i="836"/>
  <c r="B123" i="848"/>
  <c r="I122" i="848" s="1"/>
  <c r="B14" i="836"/>
  <c r="B12" i="834"/>
  <c r="I16" i="834"/>
  <c r="I123" i="837"/>
  <c r="I26" i="850"/>
  <c r="B16" i="850"/>
  <c r="B14" i="850"/>
  <c r="B14" i="844"/>
  <c r="I26" i="844"/>
  <c r="B16" i="844"/>
  <c r="I26" i="845"/>
  <c r="B14" i="845"/>
  <c r="I26" i="851"/>
  <c r="B14" i="851"/>
  <c r="I26" i="855"/>
  <c r="B14" i="855"/>
  <c r="B16" i="855"/>
  <c r="B33" i="847"/>
  <c r="B35" i="847" s="1"/>
  <c r="B14" i="852"/>
  <c r="I26" i="852"/>
  <c r="B16" i="852"/>
  <c r="I26" i="838"/>
  <c r="B14" i="838"/>
  <c r="I26" i="841"/>
  <c r="B14" i="841"/>
  <c r="B14" i="842"/>
  <c r="I26" i="842"/>
  <c r="B123" i="843"/>
  <c r="I122" i="843" s="1"/>
  <c r="B123" i="849"/>
  <c r="I122" i="849" s="1"/>
  <c r="B123" i="835"/>
  <c r="I122" i="835" s="1"/>
  <c r="I123" i="834"/>
  <c r="B14" i="840"/>
  <c r="I26" i="840"/>
  <c r="B137" i="841"/>
  <c r="B16" i="842"/>
  <c r="I26" i="848"/>
  <c r="B16" i="848"/>
  <c r="B14" i="848"/>
  <c r="I26" i="839"/>
  <c r="B16" i="839"/>
  <c r="B14" i="839"/>
  <c r="B16" i="845"/>
  <c r="B16" i="841"/>
  <c r="B123" i="836"/>
  <c r="I122" i="836" s="1"/>
  <c r="I26" i="849"/>
  <c r="B14" i="849"/>
  <c r="B33" i="836"/>
  <c r="B123" i="837"/>
  <c r="I122" i="837" s="1"/>
  <c r="B123" i="842"/>
  <c r="I122" i="842" s="1"/>
  <c r="I123" i="842"/>
  <c r="B35" i="836"/>
  <c r="I35" i="837"/>
  <c r="I26" i="853" l="1"/>
  <c r="B16" i="835"/>
  <c r="I26" i="835"/>
  <c r="B16" i="846"/>
  <c r="B14" i="853"/>
  <c r="B14" i="843"/>
  <c r="B16" i="843"/>
  <c r="B123" i="834"/>
  <c r="I122" i="834" s="1"/>
  <c r="B14" i="846"/>
  <c r="I26" i="843"/>
  <c r="I35" i="843" s="1"/>
  <c r="B14" i="854"/>
  <c r="B16" i="854"/>
  <c r="B123" i="846"/>
  <c r="I122" i="846" s="1"/>
  <c r="B16" i="834"/>
  <c r="I26" i="834"/>
  <c r="B14" i="834"/>
  <c r="I35" i="835"/>
  <c r="I35" i="845"/>
  <c r="I35" i="854"/>
  <c r="I35" i="838"/>
  <c r="B123" i="841"/>
  <c r="I122" i="841" s="1"/>
  <c r="I35" i="846"/>
  <c r="I35" i="852"/>
  <c r="I42" i="847"/>
  <c r="I52" i="847" s="1"/>
  <c r="B33" i="837"/>
  <c r="I35" i="834"/>
  <c r="I35" i="844"/>
  <c r="I35" i="839"/>
  <c r="I35" i="855"/>
  <c r="I35" i="850"/>
  <c r="I35" i="851"/>
  <c r="I35" i="842"/>
  <c r="I35" i="841"/>
  <c r="I42" i="836"/>
  <c r="I52" i="836" s="1"/>
  <c r="I35" i="840"/>
  <c r="I35" i="849"/>
  <c r="I35" i="853"/>
  <c r="I35" i="848"/>
  <c r="B49" i="847" l="1"/>
  <c r="B33" i="849"/>
  <c r="B33" i="852"/>
  <c r="B33" i="840"/>
  <c r="B33" i="846"/>
  <c r="B33" i="850"/>
  <c r="B49" i="836"/>
  <c r="B33" i="854"/>
  <c r="B33" i="841"/>
  <c r="B33" i="855"/>
  <c r="B33" i="844"/>
  <c r="B33" i="845"/>
  <c r="B33" i="851"/>
  <c r="B33" i="834"/>
  <c r="B33" i="838"/>
  <c r="B33" i="839"/>
  <c r="B33" i="853"/>
  <c r="B33" i="835"/>
  <c r="B33" i="842"/>
  <c r="B33" i="848"/>
  <c r="B33" i="843"/>
  <c r="I42" i="837"/>
  <c r="I52" i="837" s="1"/>
  <c r="B35" i="837"/>
  <c r="I42" i="851" l="1"/>
  <c r="I52" i="851" s="1"/>
  <c r="B35" i="851"/>
  <c r="I42" i="844"/>
  <c r="I52" i="844" s="1"/>
  <c r="B35" i="844"/>
  <c r="I42" i="841"/>
  <c r="I52" i="841" s="1"/>
  <c r="B35" i="841"/>
  <c r="I42" i="846"/>
  <c r="I52" i="846" s="1"/>
  <c r="B35" i="846"/>
  <c r="I42" i="842"/>
  <c r="I52" i="842" s="1"/>
  <c r="B35" i="842"/>
  <c r="I42" i="853"/>
  <c r="I52" i="853" s="1"/>
  <c r="B35" i="853"/>
  <c r="I42" i="838"/>
  <c r="I52" i="838" s="1"/>
  <c r="B35" i="838"/>
  <c r="B49" i="837"/>
  <c r="I42" i="839"/>
  <c r="I52" i="839" s="1"/>
  <c r="B35" i="839"/>
  <c r="I42" i="849"/>
  <c r="I52" i="849" s="1"/>
  <c r="B35" i="849"/>
  <c r="I42" i="845"/>
  <c r="I52" i="845" s="1"/>
  <c r="B35" i="845"/>
  <c r="I42" i="854"/>
  <c r="I52" i="854" s="1"/>
  <c r="B35" i="854"/>
  <c r="I42" i="850"/>
  <c r="I52" i="850" s="1"/>
  <c r="B35" i="850"/>
  <c r="I42" i="843"/>
  <c r="I52" i="843" s="1"/>
  <c r="B35" i="843"/>
  <c r="I42" i="834"/>
  <c r="I52" i="834" s="1"/>
  <c r="B35" i="834"/>
  <c r="I59" i="847"/>
  <c r="I70" i="847" s="1"/>
  <c r="B52" i="847"/>
  <c r="I42" i="855"/>
  <c r="I52" i="855" s="1"/>
  <c r="B35" i="855"/>
  <c r="I42" i="848"/>
  <c r="I52" i="848" s="1"/>
  <c r="B35" i="848"/>
  <c r="I59" i="836"/>
  <c r="I70" i="836" s="1"/>
  <c r="B52" i="836"/>
  <c r="I42" i="835"/>
  <c r="I52" i="835" s="1"/>
  <c r="B35" i="835"/>
  <c r="I42" i="840"/>
  <c r="I52" i="840" s="1"/>
  <c r="B35" i="840"/>
  <c r="I42" i="852"/>
  <c r="I52" i="852" s="1"/>
  <c r="B35" i="852"/>
  <c r="B49" i="835" l="1"/>
  <c r="B49" i="840"/>
  <c r="B68" i="836"/>
  <c r="B49" i="838"/>
  <c r="B49" i="842"/>
  <c r="B49" i="848"/>
  <c r="B49" i="839"/>
  <c r="B49" i="855"/>
  <c r="B49" i="845"/>
  <c r="B49" i="846"/>
  <c r="B49" i="843"/>
  <c r="B49" i="841"/>
  <c r="B49" i="853"/>
  <c r="B49" i="850"/>
  <c r="B49" i="834"/>
  <c r="B49" i="844"/>
  <c r="I59" i="837"/>
  <c r="I70" i="837" s="1"/>
  <c r="B52" i="837"/>
  <c r="B49" i="849"/>
  <c r="B49" i="852"/>
  <c r="B49" i="854"/>
  <c r="B68" i="847"/>
  <c r="B49" i="851"/>
  <c r="I59" i="848" l="1"/>
  <c r="I70" i="848" s="1"/>
  <c r="B52" i="848"/>
  <c r="I59" i="842"/>
  <c r="I70" i="842" s="1"/>
  <c r="B52" i="842"/>
  <c r="I59" i="844"/>
  <c r="I70" i="844" s="1"/>
  <c r="B52" i="844"/>
  <c r="I59" i="843"/>
  <c r="I70" i="843" s="1"/>
  <c r="B52" i="843"/>
  <c r="I59" i="849"/>
  <c r="I70" i="849" s="1"/>
  <c r="B52" i="849"/>
  <c r="I59" i="852"/>
  <c r="I70" i="852" s="1"/>
  <c r="B52" i="852"/>
  <c r="I59" i="846"/>
  <c r="I70" i="846" s="1"/>
  <c r="B52" i="846"/>
  <c r="I59" i="839"/>
  <c r="I70" i="839" s="1"/>
  <c r="B52" i="839"/>
  <c r="B68" i="837"/>
  <c r="I59" i="851"/>
  <c r="I70" i="851" s="1"/>
  <c r="B52" i="851"/>
  <c r="I59" i="838"/>
  <c r="I70" i="838" s="1"/>
  <c r="B52" i="838"/>
  <c r="I59" i="841"/>
  <c r="I70" i="841" s="1"/>
  <c r="B52" i="841"/>
  <c r="I59" i="834"/>
  <c r="I70" i="834" s="1"/>
  <c r="B52" i="834"/>
  <c r="I77" i="836"/>
  <c r="B70" i="836"/>
  <c r="I59" i="845"/>
  <c r="I70" i="845" s="1"/>
  <c r="B52" i="845"/>
  <c r="I59" i="840"/>
  <c r="I70" i="840" s="1"/>
  <c r="B52" i="840"/>
  <c r="I59" i="853"/>
  <c r="I70" i="853" s="1"/>
  <c r="B52" i="853"/>
  <c r="I77" i="847"/>
  <c r="B70" i="847"/>
  <c r="I59" i="850"/>
  <c r="I70" i="850" s="1"/>
  <c r="B52" i="850"/>
  <c r="I59" i="854"/>
  <c r="I70" i="854" s="1"/>
  <c r="B52" i="854"/>
  <c r="I59" i="855"/>
  <c r="I70" i="855" s="1"/>
  <c r="B52" i="855"/>
  <c r="I59" i="835"/>
  <c r="I70" i="835" s="1"/>
  <c r="B52" i="835"/>
  <c r="B68" i="855" l="1"/>
  <c r="I77" i="837"/>
  <c r="B70" i="837"/>
  <c r="B68" i="851"/>
  <c r="B68" i="850"/>
  <c r="B68" i="838"/>
  <c r="B68" i="854"/>
  <c r="B68" i="846"/>
  <c r="B68" i="843"/>
  <c r="I82" i="847"/>
  <c r="B68" i="840"/>
  <c r="I82" i="836"/>
  <c r="B68" i="844"/>
  <c r="B68" i="852"/>
  <c r="B68" i="842"/>
  <c r="B68" i="849"/>
  <c r="B68" i="834"/>
  <c r="B68" i="839"/>
  <c r="B68" i="845"/>
  <c r="B68" i="835"/>
  <c r="B68" i="841"/>
  <c r="B68" i="853"/>
  <c r="B68" i="848"/>
  <c r="I77" i="853" l="1"/>
  <c r="B70" i="853"/>
  <c r="I77" i="849"/>
  <c r="B70" i="849"/>
  <c r="I77" i="846"/>
  <c r="B70" i="846"/>
  <c r="I77" i="839"/>
  <c r="B70" i="839"/>
  <c r="I77" i="851"/>
  <c r="B70" i="851"/>
  <c r="I77" i="838"/>
  <c r="B70" i="838"/>
  <c r="I77" i="844"/>
  <c r="B70" i="844"/>
  <c r="I77" i="841"/>
  <c r="B70" i="841"/>
  <c r="I77" i="842"/>
  <c r="B70" i="842"/>
  <c r="I77" i="848"/>
  <c r="B70" i="848"/>
  <c r="I82" i="837"/>
  <c r="B79" i="836"/>
  <c r="I77" i="854"/>
  <c r="B70" i="854"/>
  <c r="I77" i="834"/>
  <c r="B70" i="834"/>
  <c r="I77" i="835"/>
  <c r="B70" i="835"/>
  <c r="I77" i="845"/>
  <c r="B70" i="845"/>
  <c r="I77" i="840"/>
  <c r="B70" i="840"/>
  <c r="I77" i="850"/>
  <c r="B70" i="850"/>
  <c r="B79" i="847"/>
  <c r="I77" i="855"/>
  <c r="B70" i="855"/>
  <c r="I77" i="843"/>
  <c r="B70" i="843"/>
  <c r="I77" i="852"/>
  <c r="B70" i="852"/>
  <c r="I82" i="842" l="1"/>
  <c r="I82" i="841"/>
  <c r="I82" i="848"/>
  <c r="I82" i="844"/>
  <c r="I82" i="855"/>
  <c r="I82" i="846"/>
  <c r="I82" i="851"/>
  <c r="I82" i="850"/>
  <c r="I82" i="840"/>
  <c r="I82" i="839"/>
  <c r="I82" i="838"/>
  <c r="B82" i="836"/>
  <c r="B80" i="836"/>
  <c r="I92" i="836" s="1"/>
  <c r="I99" i="836" s="1"/>
  <c r="I82" i="849"/>
  <c r="I82" i="852"/>
  <c r="I82" i="845"/>
  <c r="I82" i="834"/>
  <c r="I82" i="854"/>
  <c r="I82" i="843"/>
  <c r="B80" i="847"/>
  <c r="I92" i="847" s="1"/>
  <c r="I99" i="847" s="1"/>
  <c r="B82" i="847"/>
  <c r="I82" i="835"/>
  <c r="B79" i="837"/>
  <c r="I82" i="853"/>
  <c r="B79" i="834" l="1"/>
  <c r="B79" i="840"/>
  <c r="B80" i="837"/>
  <c r="I92" i="837" s="1"/>
  <c r="I99" i="837" s="1"/>
  <c r="B82" i="837"/>
  <c r="B79" i="850"/>
  <c r="B79" i="849"/>
  <c r="B79" i="839"/>
  <c r="B79" i="853"/>
  <c r="B79" i="851"/>
  <c r="B79" i="852"/>
  <c r="B79" i="848"/>
  <c r="B92" i="836"/>
  <c r="B79" i="835"/>
  <c r="B79" i="844"/>
  <c r="B79" i="838"/>
  <c r="B79" i="841"/>
  <c r="B79" i="845"/>
  <c r="B79" i="855"/>
  <c r="B79" i="843"/>
  <c r="B92" i="847"/>
  <c r="B79" i="842"/>
  <c r="B79" i="854"/>
  <c r="B79" i="846"/>
  <c r="B80" i="844" l="1"/>
  <c r="I92" i="844" s="1"/>
  <c r="I99" i="844" s="1"/>
  <c r="B82" i="844"/>
  <c r="B80" i="852"/>
  <c r="I92" i="852" s="1"/>
  <c r="I99" i="852" s="1"/>
  <c r="B82" i="852"/>
  <c r="B80" i="846"/>
  <c r="I92" i="846" s="1"/>
  <c r="I99" i="846" s="1"/>
  <c r="B82" i="846"/>
  <c r="I108" i="836"/>
  <c r="I115" i="836" s="1"/>
  <c r="B99" i="836"/>
  <c r="B80" i="842"/>
  <c r="I92" i="842" s="1"/>
  <c r="I99" i="842" s="1"/>
  <c r="B82" i="842"/>
  <c r="I108" i="847"/>
  <c r="I115" i="847" s="1"/>
  <c r="B99" i="847"/>
  <c r="B82" i="851"/>
  <c r="B80" i="851"/>
  <c r="I92" i="851" s="1"/>
  <c r="I99" i="851" s="1"/>
  <c r="B92" i="837"/>
  <c r="B80" i="848"/>
  <c r="I92" i="848" s="1"/>
  <c r="I99" i="848" s="1"/>
  <c r="B82" i="848"/>
  <c r="B82" i="839"/>
  <c r="B80" i="839"/>
  <c r="I92" i="839" s="1"/>
  <c r="I99" i="839" s="1"/>
  <c r="B80" i="849"/>
  <c r="I92" i="849" s="1"/>
  <c r="I99" i="849" s="1"/>
  <c r="B82" i="849"/>
  <c r="B80" i="841"/>
  <c r="I92" i="841" s="1"/>
  <c r="I99" i="841" s="1"/>
  <c r="B82" i="841"/>
  <c r="B80" i="840"/>
  <c r="I92" i="840" s="1"/>
  <c r="I99" i="840" s="1"/>
  <c r="B82" i="840"/>
  <c r="B82" i="835"/>
  <c r="B80" i="835"/>
  <c r="I92" i="835" s="1"/>
  <c r="I99" i="835" s="1"/>
  <c r="B82" i="853"/>
  <c r="B80" i="853"/>
  <c r="I92" i="853" s="1"/>
  <c r="I99" i="853" s="1"/>
  <c r="B80" i="850"/>
  <c r="I92" i="850" s="1"/>
  <c r="I99" i="850" s="1"/>
  <c r="B82" i="850"/>
  <c r="B80" i="854"/>
  <c r="I92" i="854" s="1"/>
  <c r="I99" i="854" s="1"/>
  <c r="B82" i="854"/>
  <c r="B80" i="845"/>
  <c r="I92" i="845" s="1"/>
  <c r="I99" i="845" s="1"/>
  <c r="B82" i="845"/>
  <c r="B82" i="838"/>
  <c r="B80" i="838"/>
  <c r="I92" i="838" s="1"/>
  <c r="I99" i="838" s="1"/>
  <c r="B80" i="843"/>
  <c r="I92" i="843" s="1"/>
  <c r="I99" i="843" s="1"/>
  <c r="B82" i="843"/>
  <c r="B80" i="855"/>
  <c r="I92" i="855" s="1"/>
  <c r="I99" i="855" s="1"/>
  <c r="B82" i="855"/>
  <c r="B80" i="834"/>
  <c r="I92" i="834" s="1"/>
  <c r="I99" i="834" s="1"/>
  <c r="B82" i="834"/>
  <c r="B92" i="841" l="1"/>
  <c r="B92" i="849"/>
  <c r="B92" i="839"/>
  <c r="B92" i="843"/>
  <c r="I108" i="837"/>
  <c r="I115" i="837" s="1"/>
  <c r="B99" i="837"/>
  <c r="B92" i="846"/>
  <c r="B92" i="854"/>
  <c r="B92" i="850"/>
  <c r="B92" i="842"/>
  <c r="B92" i="845"/>
  <c r="B92" i="840"/>
  <c r="B92" i="852"/>
  <c r="B92" i="855"/>
  <c r="B92" i="838"/>
  <c r="B113" i="847"/>
  <c r="B92" i="835"/>
  <c r="B92" i="851"/>
  <c r="B113" i="836"/>
  <c r="B92" i="848"/>
  <c r="B92" i="853"/>
  <c r="B92" i="834"/>
  <c r="B92" i="844"/>
  <c r="I108" i="855" l="1"/>
  <c r="I115" i="855" s="1"/>
  <c r="B99" i="855"/>
  <c r="B99" i="848"/>
  <c r="I108" i="848"/>
  <c r="I115" i="848" s="1"/>
  <c r="I108" i="845"/>
  <c r="I115" i="845" s="1"/>
  <c r="B99" i="845"/>
  <c r="I108" i="843"/>
  <c r="I115" i="843" s="1"/>
  <c r="B99" i="843"/>
  <c r="B115" i="836"/>
  <c r="I108" i="853"/>
  <c r="I115" i="853" s="1"/>
  <c r="B99" i="853"/>
  <c r="I108" i="839"/>
  <c r="I115" i="839" s="1"/>
  <c r="B99" i="839"/>
  <c r="I108" i="849"/>
  <c r="I115" i="849" s="1"/>
  <c r="B99" i="849"/>
  <c r="I108" i="840"/>
  <c r="I115" i="840" s="1"/>
  <c r="B99" i="840"/>
  <c r="I108" i="835"/>
  <c r="I115" i="835" s="1"/>
  <c r="B99" i="835"/>
  <c r="B99" i="846"/>
  <c r="I108" i="846"/>
  <c r="I115" i="846" s="1"/>
  <c r="B113" i="837"/>
  <c r="I108" i="851"/>
  <c r="I115" i="851" s="1"/>
  <c r="B99" i="851"/>
  <c r="I108" i="844"/>
  <c r="I115" i="844" s="1"/>
  <c r="B99" i="844"/>
  <c r="B99" i="850"/>
  <c r="I108" i="850"/>
  <c r="I115" i="850" s="1"/>
  <c r="I108" i="854"/>
  <c r="I115" i="854" s="1"/>
  <c r="B99" i="854"/>
  <c r="I108" i="834"/>
  <c r="I115" i="834" s="1"/>
  <c r="B99" i="834"/>
  <c r="I108" i="852"/>
  <c r="I115" i="852" s="1"/>
  <c r="B99" i="852"/>
  <c r="I108" i="842"/>
  <c r="I115" i="842" s="1"/>
  <c r="B99" i="842"/>
  <c r="B115" i="847"/>
  <c r="I108" i="838"/>
  <c r="I115" i="838" s="1"/>
  <c r="B99" i="838"/>
  <c r="I108" i="841"/>
  <c r="I115" i="841" s="1"/>
  <c r="B99" i="841"/>
  <c r="B113" i="849" l="1"/>
  <c r="B113" i="850"/>
  <c r="B115" i="837"/>
  <c r="B113" i="839"/>
  <c r="B113" i="835"/>
  <c r="B113" i="853"/>
  <c r="B113" i="845"/>
  <c r="B113" i="844"/>
  <c r="B113" i="846"/>
  <c r="B113" i="842"/>
  <c r="B113" i="852"/>
  <c r="B113" i="848"/>
  <c r="B113" i="851"/>
  <c r="B113" i="840"/>
  <c r="B113" i="854"/>
  <c r="B113" i="834"/>
  <c r="B113" i="841"/>
  <c r="B113" i="838"/>
  <c r="B113" i="843"/>
  <c r="B113" i="855"/>
  <c r="B115" i="851" l="1"/>
  <c r="B115" i="840"/>
  <c r="B115" i="845"/>
  <c r="B115" i="844"/>
  <c r="B115" i="848"/>
  <c r="B115" i="846"/>
  <c r="B115" i="853"/>
  <c r="B115" i="855"/>
  <c r="B115" i="838"/>
  <c r="B115" i="850"/>
  <c r="B115" i="842"/>
  <c r="B115" i="839"/>
  <c r="B115" i="843"/>
  <c r="B115" i="841"/>
  <c r="B115" i="852"/>
  <c r="B115" i="835"/>
  <c r="B115" i="849"/>
  <c r="B115" i="854"/>
  <c r="B115" i="834"/>
  <c r="I144" i="833" l="1"/>
  <c r="B144" i="833"/>
  <c r="I138" i="833"/>
  <c r="I137" i="833" s="1"/>
  <c r="B138" i="833"/>
  <c r="I134" i="833"/>
  <c r="B134" i="833"/>
  <c r="B131" i="833"/>
  <c r="B106" i="833"/>
  <c r="I96" i="833"/>
  <c r="I93" i="833"/>
  <c r="I63" i="833"/>
  <c r="B64" i="833"/>
  <c r="I60" i="833"/>
  <c r="B108" i="833"/>
  <c r="I11" i="833"/>
  <c r="I16" i="833" s="1"/>
  <c r="B125" i="833" l="1"/>
  <c r="I125" i="833"/>
  <c r="B59" i="833"/>
  <c r="B42" i="833"/>
  <c r="I128" i="833"/>
  <c r="B128" i="833"/>
  <c r="B28" i="833"/>
  <c r="I131" i="833"/>
  <c r="B137" i="833"/>
  <c r="I43" i="833"/>
  <c r="I123" i="833"/>
  <c r="B123" i="833"/>
  <c r="I122" i="833" s="1"/>
  <c r="B26" i="833"/>
  <c r="B12" i="833"/>
  <c r="I26" i="833" l="1"/>
  <c r="B14" i="833"/>
  <c r="B16" i="833"/>
  <c r="I35" i="833" l="1"/>
  <c r="B33" i="833" l="1"/>
  <c r="I42" i="833" l="1"/>
  <c r="I52" i="833" s="1"/>
  <c r="B35" i="833"/>
  <c r="B49" i="833" l="1"/>
  <c r="I59" i="833" l="1"/>
  <c r="I70" i="833" s="1"/>
  <c r="B52" i="833"/>
  <c r="B68" i="833" l="1"/>
  <c r="I77" i="833" l="1"/>
  <c r="B70" i="833"/>
  <c r="I82" i="833" l="1"/>
  <c r="B79" i="833" l="1"/>
  <c r="B80" i="833" l="1"/>
  <c r="I92" i="833" s="1"/>
  <c r="I99" i="833" s="1"/>
  <c r="B82" i="833"/>
  <c r="B92" i="833" l="1"/>
  <c r="B99" i="833" l="1"/>
  <c r="I108" i="833"/>
  <c r="I115" i="833" s="1"/>
  <c r="B113" i="833" l="1"/>
  <c r="B115" i="833" l="1"/>
</calcChain>
</file>

<file path=xl/sharedStrings.xml><?xml version="1.0" encoding="utf-8"?>
<sst xmlns="http://schemas.openxmlformats.org/spreadsheetml/2006/main" count="20272" uniqueCount="1060">
  <si>
    <t>Tabla 78: Clasificación por ramas de actividad y Comunidad Autónoma</t>
  </si>
  <si>
    <t>Operaciones de empresas no financieras dependientes de Comunidades Autónomas por ramas de actividad</t>
  </si>
  <si>
    <t>Tabla 77: Rama 64. Actividades de organizaciones y organismos internacionales</t>
  </si>
  <si>
    <t>Tabla 76: Rama 63. Actividades de los hogares como empleadores de personal doméstico y como productores de bienes y servicios para uso propio</t>
  </si>
  <si>
    <t>Tabla 75: Rama 62. Otros servicios sociales</t>
  </si>
  <si>
    <t>Tabla 74: Rama 61. Reparación de ordenadors, efectos personales y artículos de uso doméstico</t>
  </si>
  <si>
    <t>Tabla 73: Rama 60. Actividades asociativas</t>
  </si>
  <si>
    <t>Tabla 72: Rama 59. Actividades deportivas, recreativas y de entretenimiento</t>
  </si>
  <si>
    <t>Tabla 71: Rama 58. Actividades de creación, artísticas y espectáculos,; actividades de bibliotecas, archivos, museos y otras actividades culturales, juegos de azar y apuestas</t>
  </si>
  <si>
    <t>Tabla 70: Rama 57. Actividades de servicios sociales</t>
  </si>
  <si>
    <t>Tabla 69: Rama 56. Actividades sanitarias</t>
  </si>
  <si>
    <t>Tabla 68: Rama 55. Educación</t>
  </si>
  <si>
    <t>Tabla 67: Rama 54. Administración Pública y defensa; Seguridad Social obligatoria</t>
  </si>
  <si>
    <t>Tabla 66: Rama 53. Actividades de seguridad e investigación; servicios a edificios y actividades de jardinería; actividades administrativas de oficina y otras actividades auxiliares a las empresas</t>
  </si>
  <si>
    <t>Tabla 65: Rama 52. Actividades de agencias de viajes. Operadores turísticos, servicios de reservas y actividades relacionadas con los mismos</t>
  </si>
  <si>
    <t>Tabla 64: Rama 51. Actividades relacionadas con el empleo</t>
  </si>
  <si>
    <t>Tabla 63: Rama 50. Actividades de alquiler</t>
  </si>
  <si>
    <t>Tabla 62: Rama 49. Otras actividades profesionales, científicas y técnicas; actividades veterinarias</t>
  </si>
  <si>
    <t>Tabla 61: Rama 48. Publicidad y estudios de mercado</t>
  </si>
  <si>
    <t>Tabla 60: Rama 47. Investigación y desarrollo</t>
  </si>
  <si>
    <t>Tabla 59: Rama 46 Servicios técnicos de arquitectura e ingeniería; ensayos y análisis técnicos</t>
  </si>
  <si>
    <t>Tabla 58: Rama 45. Actividades jurídicas y de contabilidad, actividades de las sedes centrales, actividades de consultoría de gestión empresarial</t>
  </si>
  <si>
    <t>Tabla 57: Rama 44. Actividades inmobiliarias</t>
  </si>
  <si>
    <t>Tabla 56: Rama 43. Actividades auxiliares a los servicios financieros y a los seguros</t>
  </si>
  <si>
    <t>Tabla 55: Rama 42. Seguros, reaseguros y fondos de pensiones, excepto Seguridad Social Obligatoria</t>
  </si>
  <si>
    <t>Tabla 54: Rama 41. Servicios financieros, excepto seguros y fondos de pensiones</t>
  </si>
  <si>
    <t>Tabla 53: Rama 40. Programación, consultoría y otras actividades relacionadas con la informática; servicios de información</t>
  </si>
  <si>
    <t>Tabla 52: Rama 39. Telecomunicaciones</t>
  </si>
  <si>
    <t>Tabla 51: Rama 38. Actividades cinematográficas, de vídeo y de programas de televisión, grabación de sonido y edición musical: actividades de programación y emisión de radio y televisión</t>
  </si>
  <si>
    <t>Tabla 50: Rama 37. Edición</t>
  </si>
  <si>
    <t>Tabla 49: Rama 36. Servicios de alojamiento; servicios de comidas y bebidas</t>
  </si>
  <si>
    <t>Tabla 48: Rama 35. Actividades postales y de correos</t>
  </si>
  <si>
    <t>Tabla 47: Rama 34. Almacenamiento y actividades anexas al transporte</t>
  </si>
  <si>
    <t>Tabla 46: Rama 33. Transporte aéreo</t>
  </si>
  <si>
    <t>Tabla 45: Rama 32. Transporte marítimo y por vías navegables interiores</t>
  </si>
  <si>
    <t>Tabla 44: Rama 31. Transporte terrestre y por tubería</t>
  </si>
  <si>
    <t>Tabla 43: Rama 30. Comercio al por menor, excepto de vehículos de motor y motocicletas</t>
  </si>
  <si>
    <t>Tabla 42: Rama 29. Comercio al por mayor e intermediarios del comercio, excepto de vehículos de motor y motocicletas</t>
  </si>
  <si>
    <t>Tabla 41: Rama 28. Venta y reparación de vehículos de motor y motocicletas</t>
  </si>
  <si>
    <t>Tabla 40: Rama 27. Construcción</t>
  </si>
  <si>
    <t>Tabla 39: Rama 26. Recogida y tratamiento de aguas residuales; recogida, tratamiento y eliminación de residuos; valorización; actividades de descontaminación y otros servicios de gestión de residuos</t>
  </si>
  <si>
    <t>Tabla 38: Rama 25. Captación, depuración y distribución de agua</t>
  </si>
  <si>
    <t>Tabla 37: Rama 24. Suministro de energía eléctrica, gas, vapor y aire acondicionado</t>
  </si>
  <si>
    <t>Tabla 36: Rama 23. Reparación e instalación de maquinaria y equipo</t>
  </si>
  <si>
    <t>Tabla 35: Rama 22. Fabricación de muebles; otras industrias manufactureras</t>
  </si>
  <si>
    <t>Tabla 34: Rama 21. Fabricación de otro material de transporte</t>
  </si>
  <si>
    <t>Tabla 33: Rama 20. Fabricación de vehículos de motor, remolques y semirremolques</t>
  </si>
  <si>
    <t>Tabla 32: Rama 19. Fabricación de maquinaria y equipo n.c.o.p.</t>
  </si>
  <si>
    <t>Tabla 31: Rama 18. Fabricación de material y equipo eléctrico</t>
  </si>
  <si>
    <t>Tabla 30: Rama 17. Fabricación de productos informáticos, electrónicos y ópticos</t>
  </si>
  <si>
    <t>Tabla 29: Rama 16. Fabricación de productos metálicos, excepto maquinaria y equipo</t>
  </si>
  <si>
    <t>Tabla 28: Rama 15. Metalurgia; fabricación de productos de hierro, acero y ferroaleaciones</t>
  </si>
  <si>
    <t>Tabla 25: Rama 12. Fabricación de productos farmacéuticos</t>
  </si>
  <si>
    <t>Tabla 26: Rama 13. Fabricación de productos de caucho y plásticos</t>
  </si>
  <si>
    <t>Tabla 24: Rama 11. Industria química</t>
  </si>
  <si>
    <t>Tabla 23: Rama 10. Coquerías y refino de petróleo</t>
  </si>
  <si>
    <t>Tabla 22: Rama 9. Artes gráficas y reproducción de soportes grabados</t>
  </si>
  <si>
    <t>Tabla 21: Rama 8. Industria del papel</t>
  </si>
  <si>
    <t>Tabla 20: Rama 7. Industria de la madera y el corcho, excepto muebles; cestería y espartería</t>
  </si>
  <si>
    <t>Tabla 19: Rama 6. Industria textil, confección de prendas de vestir e industria del cuero y del calzado</t>
  </si>
  <si>
    <t>Tabla 18: Rama 5. Industria de la alimentación, fabricación de bebidas e industria del tabaco</t>
  </si>
  <si>
    <t>Tabla 17: Rama 4. Industrias extractivas</t>
  </si>
  <si>
    <t>Tabla 16: Rama 3. Pesca y acuicultura</t>
  </si>
  <si>
    <t>Tabla 15: Rama 2. Silvicultura y explotación forestal</t>
  </si>
  <si>
    <t>Tabla 14: Rama 1. Agricultura, ganadería, caza  y servicios relacionados con las mismas</t>
  </si>
  <si>
    <t xml:space="preserve">Clasificación a 64 ramas de actividad </t>
  </si>
  <si>
    <t>Tabla 13: Rama 10. Actividades artísticas, recreativas y de entretenimiento; reparación de artículos de uso doméstico y otros servicios</t>
  </si>
  <si>
    <t>Tabla 12: Rama 9. Administración Pública y defensa; Seguridad Social obligatoria; educación; actividades sanitarias y de servicios sociales</t>
  </si>
  <si>
    <t>Tabla 11: Rama 8. Actividades profesionales, científicas y técnicas; actividades administrativas y servicios auxiliares</t>
  </si>
  <si>
    <t>Tabla 10: Rama 7. Actividades inmobiliarias</t>
  </si>
  <si>
    <t>Tabla 9: Rama 6. Actividades financieras y de seguros</t>
  </si>
  <si>
    <t>Tabla 8: Rama 5. Información y comunicaciones</t>
  </si>
  <si>
    <t>Tabla 7: Rama 4. Comercio al por mayor y al por menor, reparación de vehículos de motor y motocicletas; transportes y almacenamiento; hostelería</t>
  </si>
  <si>
    <t>Tabla 6: Rama 3. Construcción</t>
  </si>
  <si>
    <t>Tabla 5: Rama 2. Industrias extractivas, industria manufacturera; suministro de energía eléctrica, gas, vapor y aire acondicionado; suministro de agua; actividades de saneamiento, gestión de residuos y descontaminación</t>
  </si>
  <si>
    <t>Tabla 4: Rama 1. Agricultura, ganadería, silvicultura y pesca</t>
  </si>
  <si>
    <t xml:space="preserve">Clasificación a 10 ramas de actividad </t>
  </si>
  <si>
    <t>Clasificación por ramas de actividad</t>
  </si>
  <si>
    <t>Tabla 3.5: Empresas de seguro y fondo de pensiones públicos</t>
  </si>
  <si>
    <t>Tabla 3.4: Auxiliares financieros públicos</t>
  </si>
  <si>
    <t>Tabla 3.3: Otros intermediarios financieros públicos</t>
  </si>
  <si>
    <t>Tabla 3.2: Otras instituciones financieras monetarias públicas</t>
  </si>
  <si>
    <t>Tabla 3.1: Banco Central</t>
  </si>
  <si>
    <t>Tabla 3: Instituciones financieras públicas</t>
  </si>
  <si>
    <t>Tabla 2.3 Sociedades no financieras controladas por las Corporaciones Locales</t>
  </si>
  <si>
    <t>Tabla 2.2.1.17: Sociedades no financieras controladas por Valencia</t>
  </si>
  <si>
    <t>Tabla 2.2.1.16: Sociedades no financieras controladas por La Rioja</t>
  </si>
  <si>
    <t>Tabla 2.2.1.15: Sociedades no financieras controladas por País Vasco</t>
  </si>
  <si>
    <t>Tabla 2.2.1.14: Sociedades no financieras controladas por Navarra</t>
  </si>
  <si>
    <t>Tabla 2.2.1.13: Sociedades no financieras controladas por Murcia</t>
  </si>
  <si>
    <t>Tabla 2.2.1.12: Sociedades no financieras controladas por Madrid</t>
  </si>
  <si>
    <t>Tabla 2.2.1.11: Sociedades no financieras controladas por Galicia</t>
  </si>
  <si>
    <t>Tabla 2.2.1.10: Sociedades no financieras controladas por Extremadura</t>
  </si>
  <si>
    <t>Tabla 2.2.1.9: Sociedades no financieras controladas por Cataluña</t>
  </si>
  <si>
    <t>Tabla 2.2.1.8: Sociedades no financieras controladas por Castilla-La Mancha</t>
  </si>
  <si>
    <t>Tabla 2.2.1.7: Sociedades no financieras controladas por Castilla-León</t>
  </si>
  <si>
    <t>Tabla 2.2.1.6: Sociedades no financieras controladas por Cantabria</t>
  </si>
  <si>
    <t>Tabla 2.2.1.5: Sociedades no financieras controladas por Canarias</t>
  </si>
  <si>
    <t>Tabla 2.2.1.4: Sociedades no financieras controladas por Baleares</t>
  </si>
  <si>
    <t>Tabla 2.2.1.3: Sociedades no financieras controladas por Asturias</t>
  </si>
  <si>
    <t>Tabla 2.2.1.2: Sociedades no financieras controladas por Aragón</t>
  </si>
  <si>
    <t>Tabla 2.2.1.1: Sociedades no financieras controladas por Andalucía</t>
  </si>
  <si>
    <t>Tabla 2.2.1: Sociedades no financieras controladas por las Comunidades Autónomas</t>
  </si>
  <si>
    <t>Tabla 2.2: Sociedades no financieras controladas por las Administraciones Territoriales</t>
  </si>
  <si>
    <t>Tabla 2.1: Sociedades no financieras controladas por el Estado</t>
  </si>
  <si>
    <t>Tabla 2: Sociedades no financieras públicas</t>
  </si>
  <si>
    <t>Tabla 1: Total sector público empresarial</t>
  </si>
  <si>
    <t>Clasificación por sectores institucionales</t>
  </si>
  <si>
    <t xml:space="preserve">Inventario de empresas </t>
  </si>
  <si>
    <t>Inventario de las Empresas publicas</t>
  </si>
  <si>
    <t>Nota Metodológica</t>
  </si>
  <si>
    <t>Cuentas de las Empresas Públicas</t>
  </si>
  <si>
    <t>INDICE</t>
  </si>
  <si>
    <t>NOTA METODOLÓGICA</t>
  </si>
  <si>
    <t>Consorcio de Compensación de Seguros</t>
  </si>
  <si>
    <t>Compañía Española de Seguros de Crédito a la Exportación (CESCE)</t>
  </si>
  <si>
    <t xml:space="preserve">8. COMPAÑÍAS DE SEGURO </t>
  </si>
  <si>
    <t>COMPAÑÍAS DE SEGUROS Y FONDOS DE PENSIONES (CSFP)</t>
  </si>
  <si>
    <t>Sociedad Anónima Estatal de Caución Agraria (SAECA)</t>
  </si>
  <si>
    <t>Comisión Nacional del Mercado de Valores (CNMV)</t>
  </si>
  <si>
    <t>6. AUXILIARES FINANCIEROS PÚBLICOS</t>
  </si>
  <si>
    <t>Institut Catalá de Finances</t>
  </si>
  <si>
    <t xml:space="preserve">5. OTROS INTERMEDIARIOS FINANCIEROS </t>
  </si>
  <si>
    <t>INSTITUCIONES FINANCIERAS EXCEPTO IFM Y CSFP</t>
  </si>
  <si>
    <t>Instituto de Crédito Oficial</t>
  </si>
  <si>
    <t>2. OTRAS INSTITUCIONES FINANCIERAS MONETARIAS: SOCIEDADES DE DEPÓSITO EXCEPTO BANCO CENTRAL</t>
  </si>
  <si>
    <t>Banco de España</t>
  </si>
  <si>
    <t>1. BANCO CENTRAL</t>
  </si>
  <si>
    <t>INSTITUCIONES FINANCIERAS MONETARIAS (IFM)</t>
  </si>
  <si>
    <t>INSTITUCIONES FINANCIERAS PÚBLICAS</t>
  </si>
  <si>
    <t>Puerta de África, S.A.</t>
  </si>
  <si>
    <t>CEUTA</t>
  </si>
  <si>
    <t xml:space="preserve">CIUDADES AUTONOMAS </t>
  </si>
  <si>
    <t xml:space="preserve">Mercados Centrales de Abastecimiento de Valencia, S.A. </t>
  </si>
  <si>
    <t xml:space="preserve">Gestión Integral de Residuos Sólidos Urbanos, S.A. (GIRSA) </t>
  </si>
  <si>
    <t>Entidad Pública Empresarial Local Palacio de Congresos de Valencia</t>
  </si>
  <si>
    <t>Empresa Municipal de Transportes de Valencia, S.A.</t>
  </si>
  <si>
    <t>Empresa General Valenciana del Agua, S.A. (EGEVASA)</t>
  </si>
  <si>
    <t>Actuaciones Urbanas de Valencia, S.A.</t>
  </si>
  <si>
    <t>VALENCIA</t>
  </si>
  <si>
    <t>CASTELLON</t>
  </si>
  <si>
    <t>Promociones e Iniciativas Municipales de Elche, S.A.</t>
  </si>
  <si>
    <t>Mercados Centrales de Abastecimiento de Alicante, S.A.</t>
  </si>
  <si>
    <t>Empresa Municipal de Urbanizaciones de Elda, S.A.</t>
  </si>
  <si>
    <t>Aigües i Sanejament d’Elx, S.A.</t>
  </si>
  <si>
    <t>Aguas Municipales de Javea, S.A.</t>
  </si>
  <si>
    <t>ALICANTE</t>
  </si>
  <si>
    <t>C.A. VALENCIA</t>
  </si>
  <si>
    <t>Promoción Económica Municipal Ermua, S.A.</t>
  </si>
  <si>
    <t xml:space="preserve">Mercados Centrales de Abastecimiento de Bilbao, S.A. </t>
  </si>
  <si>
    <t>Euskalduna Jauregia-Palacio Euskalduna, S.A.</t>
  </si>
  <si>
    <t xml:space="preserve">Delegación en Vizcaya de Loterías y Apuestas del Estado </t>
  </si>
  <si>
    <t>Consorcio de Aguas de Bilbao-Vizcaya</t>
  </si>
  <si>
    <t>Bioartigas, S.A.</t>
  </si>
  <si>
    <t>Aparkabisa Bizkaiko Garraio Gunea</t>
  </si>
  <si>
    <t>VIZCAYA</t>
  </si>
  <si>
    <t>Sociedad del Balneario La Perla, S.A.</t>
  </si>
  <si>
    <t>Sociedad Centro Kursaal, S.A.</t>
  </si>
  <si>
    <t>Servicios Funerarios de Donostia-San Sebastián</t>
  </si>
  <si>
    <t>Guipuzkoako Urak, S.A.</t>
  </si>
  <si>
    <t>Fundación Zorroaga de San Sebastián</t>
  </si>
  <si>
    <t>Entidad Pública Empresarial de la Vivienda</t>
  </si>
  <si>
    <t>Compañía del Tranvía de San Sebastián, S.A.</t>
  </si>
  <si>
    <t>Bidegi-Agencia Guipuzcoana de Infraestructuras, S.A.</t>
  </si>
  <si>
    <t>GUIPÚZCOA</t>
  </si>
  <si>
    <t>Vías de Álava, S.A.</t>
  </si>
  <si>
    <t>Centro de Transportes de Vitoria, S.A.</t>
  </si>
  <si>
    <t>Aguas Municipales de Vitoria, S.A.</t>
  </si>
  <si>
    <t>ÁLAVA</t>
  </si>
  <si>
    <t>C.A. PAIS VASCO</t>
  </si>
  <si>
    <t>Mercados Centrales de Abastecimiento de Pamplona, S.A.</t>
  </si>
  <si>
    <t>Comercios Minoristas de Pamplona, S.A.</t>
  </si>
  <si>
    <t>PAMPLONA</t>
  </si>
  <si>
    <t>C.A. NAVARRA</t>
  </si>
  <si>
    <t>Servicios Comunitarios Molina de Segura, S.A.</t>
  </si>
  <si>
    <t>Mercados Centrales de Abastecimiento de Murcia, S.A.</t>
  </si>
  <si>
    <t xml:space="preserve">Empresa Municipal de Aguas y Saneamiento de Murcia, S.A. </t>
  </si>
  <si>
    <t>Aguas de Lorca, S.A.</t>
  </si>
  <si>
    <t>Aguas de Cieza, S.A.</t>
  </si>
  <si>
    <t>MURCIA</t>
  </si>
  <si>
    <t>C.A. MURCIA</t>
  </si>
  <si>
    <t>Sociedad de Gestión del Patrimonio Inmobiliario Municipal de Alcobendas, S.A.</t>
  </si>
  <si>
    <t xml:space="preserve">Mercados Centrales de Abastecimiento de Madrid, S.A. </t>
  </si>
  <si>
    <t xml:space="preserve">Instituto Municipal  de Suelo de Móstoles, S.A. </t>
  </si>
  <si>
    <t>Consorcio Institución Ferial de Madrid (IFEMA)</t>
  </si>
  <si>
    <t>Empresa Municipal del Suelo y la Vivienda de Getafe, S.A.</t>
  </si>
  <si>
    <t xml:space="preserve">Empresa Municipal de Transportes de Madrid, S.A. </t>
  </si>
  <si>
    <t xml:space="preserve">Empresa Municipal de Transportes de Fuenlabrada, S.A. </t>
  </si>
  <si>
    <t>Empresa Municipal de la Vivienda de Alcobendas, S.A.</t>
  </si>
  <si>
    <t>Empresa Mixta Club de Campo Villa de Madrid, S.A.</t>
  </si>
  <si>
    <t>MADRID</t>
  </si>
  <si>
    <t>C.A. MADRID</t>
  </si>
  <si>
    <t xml:space="preserve">Mercados Centrales de Abastecimiento de Santiago, S.A. </t>
  </si>
  <si>
    <t>Empresa Municipal de Aguas de La Coruña, S.A.</t>
  </si>
  <si>
    <t>Empresa Mixta de Aguas del Ferrol, S.A.</t>
  </si>
  <si>
    <t>C.A. GALICIA</t>
  </si>
  <si>
    <t>Empresa Municipal Mixta d’Aigües de Tarragona, S.A.</t>
  </si>
  <si>
    <t>Empresa Mixta de Serveis Fúnebres Municipals de Tarragona, S.A.</t>
  </si>
  <si>
    <t>Empresa de Serveis i Promocions d’Iniciatives Municipals, S.A.</t>
  </si>
  <si>
    <t>Aparcaments Municipals de Tarragona, S.A.</t>
  </si>
  <si>
    <t>TARRAGONA</t>
  </si>
  <si>
    <t>Llotja Agropecuaria Mercolleida, S.A.</t>
  </si>
  <si>
    <t>LLEIDA</t>
  </si>
  <si>
    <t>Tecsal, S.A.</t>
  </si>
  <si>
    <t>Societat Municipal de Serveis Funeraris de Terrassa, S.A.</t>
  </si>
  <si>
    <t>Patronat d' Apostes</t>
  </si>
  <si>
    <t>Parc Tecnocampus Mataró</t>
  </si>
  <si>
    <t xml:space="preserve">Parc d'Atraccions Tibidabo, S.A. </t>
  </si>
  <si>
    <t>Mercamollet, S.L.</t>
  </si>
  <si>
    <t xml:space="preserve">Mercados de Abastecimiento de Barcelona, S.A. </t>
  </si>
  <si>
    <t>Fundació Tecnocampus Mataró - Maresme</t>
  </si>
  <si>
    <t>Ferrocarril Metropolitá de Barcelona, S.A.</t>
  </si>
  <si>
    <t>Egarvia, S.A.</t>
  </si>
  <si>
    <t xml:space="preserve">Barcelona de Serveis Municipals, S.A. </t>
  </si>
  <si>
    <t>Aigües de Mataró, S.A.</t>
  </si>
  <si>
    <t>Aigües de Manresa, S.A.</t>
  </si>
  <si>
    <t>BARCELONA</t>
  </si>
  <si>
    <t>C.A. CATALUÑA</t>
  </si>
  <si>
    <t>Consorcio de Servicios Públicos Medioambientales de la Provincia de Toledo, S.A.</t>
  </si>
  <si>
    <t>TOLEDO</t>
  </si>
  <si>
    <t>CUENCA</t>
  </si>
  <si>
    <t>Residuos Sólidos Urbanos de Castilla-La Mancha, S.A.</t>
  </si>
  <si>
    <t>Aguas de Puertollano, S.L.</t>
  </si>
  <si>
    <t>CIUDAD REAL</t>
  </si>
  <si>
    <t>Urvial, Sociedad de Gestión Urbanística, S.L.U.</t>
  </si>
  <si>
    <t>Empresa Municipal de Infraestructuras y Servicios de Albacete, S.A.</t>
  </si>
  <si>
    <t>ALBACETE</t>
  </si>
  <si>
    <t>C.A. CASTILLA-LA MANCHA</t>
  </si>
  <si>
    <t>Unidad Alimentaria de Valladolid, S.A.</t>
  </si>
  <si>
    <t>Sociedad Municipal del Suelo y Vivienda de Valladolid, S.L.</t>
  </si>
  <si>
    <t>Necrópolis de Valladolid, S.A.</t>
  </si>
  <si>
    <t>VALLADOLID</t>
  </si>
  <si>
    <t>Patronato Municipal de Vivienda y Urbanismo de Salamanca</t>
  </si>
  <si>
    <t>SALAMANCA</t>
  </si>
  <si>
    <t>Sociedad Mixta de Aguas de León, S.A.</t>
  </si>
  <si>
    <t xml:space="preserve">Mercados Centrales de Abastecimiento de León, S.A. </t>
  </si>
  <si>
    <t>Estacionamientos Urbanos de León, S.A.</t>
  </si>
  <si>
    <t>LEÓN</t>
  </si>
  <si>
    <t>BURGOS</t>
  </si>
  <si>
    <t>C.A. CASTILLA Y LEÓN</t>
  </si>
  <si>
    <t>Sociedad de Vivienda y Suelo de Santander, S.A.</t>
  </si>
  <si>
    <t xml:space="preserve">Mercados Centrales de Abastecimiento de Santander, S.A. </t>
  </si>
  <si>
    <t>Empresa Municipal Plaza de Toros de Santander, S.A.</t>
  </si>
  <si>
    <t>Cementerio Jardín de Cantabria, S.A.</t>
  </si>
  <si>
    <t>SANTANDER</t>
  </si>
  <si>
    <t>C.A. CANTABRIA</t>
  </si>
  <si>
    <t>Transportes Interurbanos de Tenerife, S.A.</t>
  </si>
  <si>
    <t>Teidagua, S.A.</t>
  </si>
  <si>
    <t>Servicios Municipales Sauzal, S.L.</t>
  </si>
  <si>
    <t>Polígono Industrial de Granadilla, S.A.</t>
  </si>
  <si>
    <t>Mercados Centrales de Abastecimiento de Tenerife, S.A.</t>
  </si>
  <si>
    <t xml:space="preserve">Instituto Tecnológico y de Telecomunicaciones de Tenerife, S.L. </t>
  </si>
  <si>
    <t>Instituto Tecnológico de Energías Renovables, S.A.</t>
  </si>
  <si>
    <t>Institución Ferial de Tenerife, S.A.</t>
  </si>
  <si>
    <t>Gorona del Viento, S.A.</t>
  </si>
  <si>
    <t>Eólicas de Tenerife, A.I.E.</t>
  </si>
  <si>
    <t>Entidad Pública Empresarial Local Balsas de Tenerife</t>
  </si>
  <si>
    <t>Cultivos y Tecnología Agraria de Tenerife, S.A.</t>
  </si>
  <si>
    <t>Casino Playa de las Américas, S.A.</t>
  </si>
  <si>
    <t>Casino del Taoro, S.A.</t>
  </si>
  <si>
    <t>Canarias Submarine Link (CANALINK)</t>
  </si>
  <si>
    <t>Asociación Mixta de Compensación del Polígono Industrial Valle de Güimar</t>
  </si>
  <si>
    <t>TENERIFE, GOMERA, HIERRO Y LA PALMA</t>
  </si>
  <si>
    <t>Sociedad para el Desarrollo de las Telecomunicaciones de Gran Canaria, S.A.</t>
  </si>
  <si>
    <t>Sociedad Municipal de Aparcamientos de Las Palmas de Gran Canaria, S.A.</t>
  </si>
  <si>
    <t>Guaguas Municipales, S.A.</t>
  </si>
  <si>
    <t>Eólicas de Fuerteventura, A.I.E</t>
  </si>
  <si>
    <t>Entidad Pública Empresarial Local Centros de Arte, Cultura y Turismo</t>
  </si>
  <si>
    <t>GRAN CANARIA, FUERTEVENTURA Y LANZAROTE</t>
  </si>
  <si>
    <t>C.A. CANARIAS</t>
  </si>
  <si>
    <t xml:space="preserve">Mercados Centrales de Abastecimiento de Palma de Mallorca, S.A. </t>
  </si>
  <si>
    <t>Empresa Municipal de Aguas y Alcantarillado, S.A.</t>
  </si>
  <si>
    <t xml:space="preserve">Empresa Funeraria Municipal, S.A. </t>
  </si>
  <si>
    <t>MALLORCA</t>
  </si>
  <si>
    <t>C.A. BALEARES</t>
  </si>
  <si>
    <t>Sociedad de Desarrollo La Curtidora, S.A.</t>
  </si>
  <si>
    <t>Rehabilitaciones Urbanas de Avilés, S.A.</t>
  </si>
  <si>
    <t>Empresa Municipal de Transportes Urbanos de Gijón, S.A.</t>
  </si>
  <si>
    <t>Empresa Municipal de Aguas de Gijón, S.A.</t>
  </si>
  <si>
    <t>Centro Municipal de Empresas de Gijón, S.A.</t>
  </si>
  <si>
    <t>Cementerios de Gijón, S.A.</t>
  </si>
  <si>
    <t>OVIEDO</t>
  </si>
  <si>
    <t>C.A. ASTURIAS</t>
  </si>
  <si>
    <t>Sociedad Municipal Zaragoza Vivienda, S.L.</t>
  </si>
  <si>
    <t>Residencia de Estudiantes y Centro de Estudios Ramón Pignatelli, S.A.</t>
  </si>
  <si>
    <t>Mercados Centrales de Abastecimiento de Zaragoza, S.A.</t>
  </si>
  <si>
    <t>Ecociudad Valdespartera Zaragoza, S.A.</t>
  </si>
  <si>
    <t>ZARAGOZA</t>
  </si>
  <si>
    <t>Institución Ferial Ciudad de Teruel</t>
  </si>
  <si>
    <t>TERUEL</t>
  </si>
  <si>
    <t>Electro Sallent de Gallego, S.L.</t>
  </si>
  <si>
    <t>HUESCA</t>
  </si>
  <si>
    <t>C.A. ARAGON</t>
  </si>
  <si>
    <t>Mercados Centrales de Abastecimiento de Sevilla, S.A.</t>
  </si>
  <si>
    <t>Empresa Municipal de la Vivienda, Suelo y Equipamiento de Sevilla, S.A.</t>
  </si>
  <si>
    <t>Empresa Metropolitana de Abastecimiento y Saneamiento de Aguas de Sevilla, S.A.</t>
  </si>
  <si>
    <t>Aparcamientos Urbanos de Sevilla, S.A.</t>
  </si>
  <si>
    <t>Aguas del Huesna, S.L.</t>
  </si>
  <si>
    <t>SEVILLA</t>
  </si>
  <si>
    <t>Transportes Locales 2000, S.L.</t>
  </si>
  <si>
    <t>Sociedad Municipal de Viviendas de Málaga, S.L.</t>
  </si>
  <si>
    <t>Sociedad Municipal de Aparcamientos y Servicios, S.A.</t>
  </si>
  <si>
    <t>Puerto Deportivo de Marbella, S.A.</t>
  </si>
  <si>
    <t>Parque Cementerio de Málaga, S.A.</t>
  </si>
  <si>
    <t>Empresa Municipal de Aguas de Málaga, S.A.</t>
  </si>
  <si>
    <t>Empresa Malagueña de Transportes, S.A.</t>
  </si>
  <si>
    <t>MÁLAGA</t>
  </si>
  <si>
    <t>Empresa Pública de Aparcamientos y Servicios Municipales, S.A.</t>
  </si>
  <si>
    <t>JAÉN</t>
  </si>
  <si>
    <t>Empresa municipal de Aguas de Huelva, S.A.</t>
  </si>
  <si>
    <t>HUELVA</t>
  </si>
  <si>
    <t>Gestión Medioambiental de Loja, S.A.</t>
  </si>
  <si>
    <t>Empresa Municipal del Cementerio, S.A. (EMUCESA)</t>
  </si>
  <si>
    <t>GRANADA</t>
  </si>
  <si>
    <t>Viviendas Municipales de Córdoba, S.A.</t>
  </si>
  <si>
    <t>Mercados Centrales de Abastecimiento de Córdoba, S.A.</t>
  </si>
  <si>
    <t>Empresa Provincial de Aguas de Córdoba, S.A.</t>
  </si>
  <si>
    <t>Empresa Municipal de Aguas de Córdoba, S.A.</t>
  </si>
  <si>
    <t>Autobuses de Córdoba, S.A.</t>
  </si>
  <si>
    <t>CÓRDOBA</t>
  </si>
  <si>
    <t>Suministradora Eléctrica de Cádiz, S.A.</t>
  </si>
  <si>
    <t>Mercados Centrales de Abastecimiento de Jerez, S.A. (Mercajerez)</t>
  </si>
  <si>
    <t>Empresa Municipal de Aparcamientos, S.A. (EMASA)</t>
  </si>
  <si>
    <t>Cementerio Mancomunado de la Bahía de Cádiz, S.A.</t>
  </si>
  <si>
    <t>Aguas del Puerto, Empresa Municipal, S.A.</t>
  </si>
  <si>
    <t>Aguas de Cádiz, S.A.</t>
  </si>
  <si>
    <t>CÁDIZ</t>
  </si>
  <si>
    <t>Gestión Aguas de Levante Almeriense (GALASA)</t>
  </si>
  <si>
    <t>Empresa Municipal Almería XXI, S.A.</t>
  </si>
  <si>
    <t>Consorcio para la Creación, Organización y Gestión de Diversos Vertederos en la Comarca de Almanzora</t>
  </si>
  <si>
    <t>ALMERÍA</t>
  </si>
  <si>
    <t>C.A. ANDALUCIA</t>
  </si>
  <si>
    <t xml:space="preserve">    LOCALES </t>
  </si>
  <si>
    <t>2. SOCIEDADES NO FINANCIERAS PÚBLICAS CONTROLADAS POR LAS CORPORACIONES</t>
  </si>
  <si>
    <t>Parque Empresarial de Sagunto, S.L.</t>
  </si>
  <si>
    <t>Centro Superior de Idiomas de la Universidad de Alicante, S.A.</t>
  </si>
  <si>
    <t>Centre d'Idiomes de la Universitat de Valencia, S.L.</t>
  </si>
  <si>
    <t>Parque Tecnológico, S.A. - Teknologi Elkartegia, S.A.</t>
  </si>
  <si>
    <t>Parque Científico y Tecnológico de Gipuzkoa, S.A.</t>
  </si>
  <si>
    <t>Metro de Bilbao, S.A.</t>
  </si>
  <si>
    <t>Lanbarren Parke Logistikoa, S.A.</t>
  </si>
  <si>
    <t>Hidroeléctrica Harana-Kontrasta, S.A.</t>
  </si>
  <si>
    <t>Euskadiko Kirol Portua, S.A.</t>
  </si>
  <si>
    <t>Bizkaia Sortaldeko Industrialdea, S.A.</t>
  </si>
  <si>
    <t>Arratiako Industrialdea, S.A.</t>
  </si>
  <si>
    <t>PAÍS VASCO</t>
  </si>
  <si>
    <t xml:space="preserve">Navarra de Suelo y Vivienda, S.A. </t>
  </si>
  <si>
    <t xml:space="preserve">Navarra de Infraestructuras Locales, S.A. </t>
  </si>
  <si>
    <t>Natural Clymate System, S.A.</t>
  </si>
  <si>
    <t>NAVARRA</t>
  </si>
  <si>
    <t>Consorcio del Depósito Franco de Cartagena</t>
  </si>
  <si>
    <t>Metro de Madrid, S.A.</t>
  </si>
  <si>
    <t>Hispanagua, S.A.</t>
  </si>
  <si>
    <t>Hidráulica Santillana, S.A.</t>
  </si>
  <si>
    <t xml:space="preserve">Gestión y Desarrollo del Medio Ambiente de Madrid, S.A. </t>
  </si>
  <si>
    <t>Fundación para el Fomento de la Innovación Industrial</t>
  </si>
  <si>
    <t>Fundación General de la Universidad Autónoma</t>
  </si>
  <si>
    <t>Fundación Arco</t>
  </si>
  <si>
    <t>Centro de Transportes de Coslada, S.A.</t>
  </si>
  <si>
    <t>Canal Gas Distribución, S. L.</t>
  </si>
  <si>
    <t>Canal Extensia, S.A.</t>
  </si>
  <si>
    <t>Canal Energía, S.L.</t>
  </si>
  <si>
    <t>Canal Energía Generación, S.L.</t>
  </si>
  <si>
    <t>Canal Energía Distribución, S.L.</t>
  </si>
  <si>
    <t>Canal Energía Comercialización, S.L.</t>
  </si>
  <si>
    <t>Canal de Comunicaciones Unidas, S.A.</t>
  </si>
  <si>
    <t>Alcalingua – Universidad de Alcalá, S.R.L.</t>
  </si>
  <si>
    <t>Xenética Fontao, S.A.</t>
  </si>
  <si>
    <t>Sociedade Galega do Medio Ambiente, S.A.</t>
  </si>
  <si>
    <t>Portos de Galicia</t>
  </si>
  <si>
    <t xml:space="preserve">Instituto Ferial de Vigo </t>
  </si>
  <si>
    <t>Fundación Feiras e Exposicions de Ourense</t>
  </si>
  <si>
    <t>GALICIA</t>
  </si>
  <si>
    <t>Gestión y Explotación de Servicios Públicos Extremeños, S.A.</t>
  </si>
  <si>
    <t>Gestión y Estudios Mineros, S.A.U.</t>
  </si>
  <si>
    <t>Gestión de Bienes de Extremadura, S.A.</t>
  </si>
  <si>
    <t>Consorcio Ciudad Monumental Histórico Artística de Mérida</t>
  </si>
  <si>
    <t>EXTREMADURA</t>
  </si>
  <si>
    <t>Parc Eolic Baix Ebre, S.A.</t>
  </si>
  <si>
    <t>Fundació de Girona Innovació i Formació</t>
  </si>
  <si>
    <t>Fundació Universitaria Balmes</t>
  </si>
  <si>
    <t>Fundació Privada Institut de Formació Continua de la Universitat de Barcelona IL3-UB</t>
  </si>
  <si>
    <t>Equacat, S.A. (Canal Olimpic de Catalunya)</t>
  </si>
  <si>
    <t>Consorci Escola Superior de Comerç Internacional</t>
  </si>
  <si>
    <t>Comercial La Forja, S.A.</t>
  </si>
  <si>
    <t>Circuits de Catalunya, S.L.</t>
  </si>
  <si>
    <t>Cargo Cargometro Rail Transport, S.A.</t>
  </si>
  <si>
    <t>Barnaclinic, S.A.</t>
  </si>
  <si>
    <t>Autometro, S.A.</t>
  </si>
  <si>
    <t>CATALUÑA</t>
  </si>
  <si>
    <t>Fundación General de la Universidad de Castilla-La Mancha</t>
  </si>
  <si>
    <t>CASTILLA-LA MANCHA</t>
  </si>
  <si>
    <t>Universitatis Salamantinae Mercatus, S.L.</t>
  </si>
  <si>
    <t>Cursos Internacionales de la Universidad de Salamanca, S.A.</t>
  </si>
  <si>
    <t>CASTILLA-LEÓN</t>
  </si>
  <si>
    <t xml:space="preserve">Sociedad Regional Cántabra de Promoción Turística, S.A. </t>
  </si>
  <si>
    <t>Sociedad Gestora del Parque Científico y Tecnológico de Cantabria, S.L.</t>
  </si>
  <si>
    <t>Gran Casino del Sardinero, S.A.</t>
  </si>
  <si>
    <t>CANTABRIA</t>
  </si>
  <si>
    <t>Parques Eólicos Gaviota, S.A.</t>
  </si>
  <si>
    <t>CANARIAS</t>
  </si>
  <si>
    <t>Ports de les Illes Balears</t>
  </si>
  <si>
    <t>Fundació Universitat - Empresa de les Illes Balears</t>
  </si>
  <si>
    <t>Consorci per a la Millora de les Infraestructures Turístiques i pel Foment de la Desestacionaltizació de l'Oferta de L'Illa de Mallorca</t>
  </si>
  <si>
    <t>BALEARES</t>
  </si>
  <si>
    <t>SRP Participaciones, S.L.</t>
  </si>
  <si>
    <t>Sodeco Gestión, S.L.</t>
  </si>
  <si>
    <t>Sociedad Mixta Centro de Transportes de Gijón, S.A.</t>
  </si>
  <si>
    <t>Sociedad Mixta Ciudad Asturiana del Transporte, S.A.</t>
  </si>
  <si>
    <t>Sociedad Inmobiliaria del Real Sitio de Covadonga, S.A.</t>
  </si>
  <si>
    <t>Sociedad Asturiana de Estudios Económicos e Industriales, S.A.</t>
  </si>
  <si>
    <t xml:space="preserve">Inspección Técnica de Vehículos de Asturias, S.A. </t>
  </si>
  <si>
    <t>Hostelería Asturiana, S.A.</t>
  </si>
  <si>
    <t>ASTURIAS</t>
  </si>
  <si>
    <t>Parque Tecnológico Walqa, S.A.</t>
  </si>
  <si>
    <t>Feria de Zaragoza</t>
  </si>
  <si>
    <t>Aragonesa de Gestión de Residuos, S.A.</t>
  </si>
  <si>
    <t>ARAGÓN</t>
  </si>
  <si>
    <t xml:space="preserve">Verificaciones Industriales de Andalucía, S.A. </t>
  </si>
  <si>
    <t>Red Logística de Andalucía, S.A.</t>
  </si>
  <si>
    <t>Promonevada, S.A.</t>
  </si>
  <si>
    <t>Patronato de la Alhambra y Generalife</t>
  </si>
  <si>
    <t>Parque Tecnológico y Aeronáutico de Andalucía, S.L.</t>
  </si>
  <si>
    <t>Parque Tecnológico de Andalucía, S.A.</t>
  </si>
  <si>
    <t>Consorcio Centro de Transporte de Mercancías de Málaga</t>
  </si>
  <si>
    <t>Cetursa Sierra Nevada, S.A.</t>
  </si>
  <si>
    <t>Aparthotel Trevenque, S.A.</t>
  </si>
  <si>
    <t>Agencia Pública de Puertos de Andalucía</t>
  </si>
  <si>
    <t>ANDALUCÍA</t>
  </si>
  <si>
    <t xml:space="preserve">    AUTÓNOMAS</t>
  </si>
  <si>
    <t>1. SOCIEDADES NO FINANCIERAS PÚBLICAS CONTROLADAS POR LAS COMUNIDADES</t>
  </si>
  <si>
    <t xml:space="preserve">    TERRITORIALES</t>
  </si>
  <si>
    <t>II. SOCIEDADES NO FINANCIERAS PÚBLICAS CONTROLADAS POR LAS ADMINISTRACIONES</t>
  </si>
  <si>
    <t>World Trade Center Barcelona, S.A.</t>
  </si>
  <si>
    <t>Valencia Plataforma Intermodal y Logística, S.A.</t>
  </si>
  <si>
    <t>Suelo Empresarial del Atlántico, S.L.</t>
  </si>
  <si>
    <t xml:space="preserve">Sociedad Estatal de Participaciones Industriales </t>
  </si>
  <si>
    <t>Sociedad Estatal Correos y Telégrafos, S.A.</t>
  </si>
  <si>
    <t xml:space="preserve">Sociedad Asturiana de Diversificación Minera, S.A. </t>
  </si>
  <si>
    <t xml:space="preserve">Sociedad Anónima de Electrónica Submarina </t>
  </si>
  <si>
    <t>Serviport Andalucía, S.A.</t>
  </si>
  <si>
    <t>Servicios Documentales de Andalucía, S.L.</t>
  </si>
  <si>
    <t>Sainsel Sistemas Navales, S.A.U.</t>
  </si>
  <si>
    <t>Saes Capital, S.A.</t>
  </si>
  <si>
    <t>RENFE Viajeros, S.A.</t>
  </si>
  <si>
    <t>RENFE Fabricación y Mantenimiento, S.A.</t>
  </si>
  <si>
    <t>Redalsa, S.A.</t>
  </si>
  <si>
    <t>Puertos del Estado</t>
  </si>
  <si>
    <t>Puerto Seco de Madrid, S.A.</t>
  </si>
  <si>
    <t>Parque Empresarial Principado de Asturias, S.L.</t>
  </si>
  <si>
    <t>Paradores de Turismo de España, S.A.</t>
  </si>
  <si>
    <t>Olimpic Moll, S.A.</t>
  </si>
  <si>
    <t>Nexea gestión Documental, S.A.</t>
  </si>
  <si>
    <t>Navantia, S.A.</t>
  </si>
  <si>
    <t>Museo Nacional del Prado Difusión, S.A.</t>
  </si>
  <si>
    <t xml:space="preserve">Mercados Centrales de Abastecimiento, S.A. </t>
  </si>
  <si>
    <t xml:space="preserve">Mercados Centrales de Abastecimiento de Málaga, S.A. </t>
  </si>
  <si>
    <t>Mercados Centrales de Abastecimiento de  las Palmas, S.A.</t>
  </si>
  <si>
    <t xml:space="preserve">Mercados Centrales de Abastecimiento de Badajoz, S.A. </t>
  </si>
  <si>
    <t xml:space="preserve">Mercados Centrales de Abastecimiento de Asturias, S.A. </t>
  </si>
  <si>
    <t>Mancomunidad de Los Canales del Taibilla</t>
  </si>
  <si>
    <t>Lonja Gijón-Musel, S.A.</t>
  </si>
  <si>
    <t>Logirail, S.A.</t>
  </si>
  <si>
    <t>La Almoraima, S.A.</t>
  </si>
  <si>
    <t xml:space="preserve">Ingeniería y Economía del Transporte, S.A. </t>
  </si>
  <si>
    <t xml:space="preserve">Informa D &amp; B, S.A. </t>
  </si>
  <si>
    <t>Grupo Cesce Servicios Tecnológicos, A.I.E.</t>
  </si>
  <si>
    <t>Fundación Canaria Puertos de  Las Palmas</t>
  </si>
  <si>
    <t>Fidalia, S.A.</t>
  </si>
  <si>
    <t>Express Truck, S.A.</t>
  </si>
  <si>
    <t xml:space="preserve">European Bulk Handling Installation, S.A. </t>
  </si>
  <si>
    <t xml:space="preserve">Equipos Nucleares, S.A. </t>
  </si>
  <si>
    <t>Enwesa Operaciones, S.A.</t>
  </si>
  <si>
    <t>Enusa Industrias Avanzadas S.A.</t>
  </si>
  <si>
    <t>Enajenación de Materiales Ferroviarios, S.A.</t>
  </si>
  <si>
    <t xml:space="preserve">Empresa para  la Gestión de Residuos Industriales, S.A. </t>
  </si>
  <si>
    <t>Diseño y Tecnología Microelectrónica, A.I.E.</t>
  </si>
  <si>
    <t>Desarrollos Empresariales de la Zona Franca de Cádiz, S.A.</t>
  </si>
  <si>
    <t>CTI Tecnología y Gestión, S.A.</t>
  </si>
  <si>
    <t>Correos Telecom, S.A.</t>
  </si>
  <si>
    <t xml:space="preserve">Consorcio Internacional de Aseguradoras de Crédito, S.A. </t>
  </si>
  <si>
    <t>Consorcio de la Zona Franca de Barcelona</t>
  </si>
  <si>
    <t>Consejo de Seguridad Nuclear</t>
  </si>
  <si>
    <t>Confederación Hidrográfica del Tajo</t>
  </si>
  <si>
    <t>Confederación Hidrográfica del Ebro</t>
  </si>
  <si>
    <t>Confederación Hidrográfica del Duero</t>
  </si>
  <si>
    <t>Compañía Española de Tabaco en Rama, S.A.</t>
  </si>
  <si>
    <t>Centro Intermodal de Logística, S.A.</t>
  </si>
  <si>
    <t>Autoridad Portuaria de Villagarcía de Arosa</t>
  </si>
  <si>
    <t>Autoridad Portuaria de Vigo</t>
  </si>
  <si>
    <t>Autoridad Portuaria de Valencia</t>
  </si>
  <si>
    <t>Autoridad Portuaria de Tarragona</t>
  </si>
  <si>
    <t>Autoridad Portuaria de Sevilla</t>
  </si>
  <si>
    <t>Autoridad Portuaria de Santander</t>
  </si>
  <si>
    <t>Autoridad Portuaria de Santa Cruz de Tenerife</t>
  </si>
  <si>
    <t>Autoridad Portuaria de Motril</t>
  </si>
  <si>
    <t>Autoridad Portuaria de Melilla</t>
  </si>
  <si>
    <t>Autoridad Portuaria de Marín y Ría de Pontevedra</t>
  </si>
  <si>
    <t>Autoridad Portuaria de Málaga</t>
  </si>
  <si>
    <t>Autoridad Portuaria de Las Palmas</t>
  </si>
  <si>
    <t>Autoridad Portuaria de La Bahía de Cádiz</t>
  </si>
  <si>
    <t>Autoridad Portuaria de La Bahía de Algeciras</t>
  </si>
  <si>
    <t>Autoridad Portuaria de Huelva</t>
  </si>
  <si>
    <t>Autoridad Portuaria de Gijón</t>
  </si>
  <si>
    <t>Autoridad Portuaria de Ferrol- San Ciprián</t>
  </si>
  <si>
    <t>Autoridad Portuaria de Ceuta</t>
  </si>
  <si>
    <t>Autoridad Portuaria de Castellón</t>
  </si>
  <si>
    <t>Autoridad Portuaria de Cartagena</t>
  </si>
  <si>
    <t>Autoridad Portuaria de Bilbao</t>
  </si>
  <si>
    <t>Autoridad Portuaria de Barcelona</t>
  </si>
  <si>
    <t>Autoridad Portuaria de Baleares</t>
  </si>
  <si>
    <t>Autoridad Portuaria de Avilés</t>
  </si>
  <si>
    <t>Autoridad Portuaria de Almería</t>
  </si>
  <si>
    <t>Autoridad Portuaria de Alicante</t>
  </si>
  <si>
    <t>Autoridad Portuaria de A Coruña</t>
  </si>
  <si>
    <t xml:space="preserve">Aparcamiento Zona Franca, S.L. </t>
  </si>
  <si>
    <t>Alimentos y Aceites, S.A.</t>
  </si>
  <si>
    <t>Aguas de las Cuencas Mediterráneas, S.A.</t>
  </si>
  <si>
    <t>Aguas de las Cuencas de España, S.A.</t>
  </si>
  <si>
    <t>Agencia Estatal BOE</t>
  </si>
  <si>
    <t>Aena Desarrollo Internacional, S.A.</t>
  </si>
  <si>
    <t>ADIF-Alta Velocidad</t>
  </si>
  <si>
    <t>Abra Industrial, S.A.</t>
  </si>
  <si>
    <t>I. SOCIEDADES NO FINANCIERAS PÚBLICAS CONTROLADAS POR EL ESTADO</t>
  </si>
  <si>
    <t>SOCIEDADES NO FINANCIERAS PÚBLICAS</t>
  </si>
  <si>
    <t>INVENTARIO DE LAS EMPRESAS PÚBLICAS</t>
  </si>
  <si>
    <t xml:space="preserve">                                             F.89  Otros créditos</t>
  </si>
  <si>
    <t xml:space="preserve">                                             F.81  Créditos comerciales y anticipos</t>
  </si>
  <si>
    <t xml:space="preserve">                                        F.8 Otras cuentas pendientes de cobro/pago</t>
  </si>
  <si>
    <t xml:space="preserve">                                        F.7  Derivados financieros y opciones de compra de acciones de los asalariados</t>
  </si>
  <si>
    <t xml:space="preserve">                                        F.6  Reservas técnicas de seguro</t>
  </si>
  <si>
    <t xml:space="preserve">                                             F.52  Participaciones en fondos de inversión</t>
  </si>
  <si>
    <t xml:space="preserve">                                                 F.519  Otras participaciones</t>
  </si>
  <si>
    <t xml:space="preserve">                                                 F.511/512  Acciones</t>
  </si>
  <si>
    <t xml:space="preserve">                                             F.51  Participaciones en el capital</t>
  </si>
  <si>
    <t xml:space="preserve">                                        F.5  Participaciones en el capital y en fondos de inversion</t>
  </si>
  <si>
    <t xml:space="preserve">                                             F.42  Préstamos a largo plazo</t>
  </si>
  <si>
    <t xml:space="preserve">                                             F.41  Préstamos a corto plazo</t>
  </si>
  <si>
    <t xml:space="preserve">                                        F.4  Préstamos</t>
  </si>
  <si>
    <t xml:space="preserve">                                             F.32  Valores representativos de deuda a largo plazo</t>
  </si>
  <si>
    <t xml:space="preserve">                                             F.31  Valores representativos de deuda a corto plazo</t>
  </si>
  <si>
    <t xml:space="preserve">                                        F.3  Valores representativos de deuda</t>
  </si>
  <si>
    <t xml:space="preserve">                                             F.29  Otros depósitos</t>
  </si>
  <si>
    <t xml:space="preserve">                                             F.21/22  Efectivo y depositos transferibles</t>
  </si>
  <si>
    <t xml:space="preserve">                                        F.2  Efectivo y depósitos</t>
  </si>
  <si>
    <t xml:space="preserve">                                             F.12  Derechos especiales de giro</t>
  </si>
  <si>
    <t xml:space="preserve">                                             F.11  Oro monetario</t>
  </si>
  <si>
    <t xml:space="preserve">                                        F.1  Oro monetario y derechos especiales de giro (DEG)</t>
  </si>
  <si>
    <t xml:space="preserve">                                        F  Adquisición neta de activos financieros/Incremento neto de pasivos </t>
  </si>
  <si>
    <t xml:space="preserve">                                        B.9  Capacidad (+) / necesidad (-) de financiación</t>
  </si>
  <si>
    <t>Variaciones de los pasivos y el patrimonio neto</t>
  </si>
  <si>
    <t>Variaciones de los activos</t>
  </si>
  <si>
    <t>III.2. Cuenta financiera</t>
  </si>
  <si>
    <t>Total</t>
  </si>
  <si>
    <t>Capacidad (+) o necesidad (-) de financiación</t>
  </si>
  <si>
    <t>B.9</t>
  </si>
  <si>
    <t>activos no producidos</t>
  </si>
  <si>
    <t>Adquisiciones menos cesiones de</t>
  </si>
  <si>
    <t>NP</t>
  </si>
  <si>
    <t>Adquisiciones menos cesiones de objetos valiosos</t>
  </si>
  <si>
    <t xml:space="preserve">   P.53</t>
  </si>
  <si>
    <t xml:space="preserve"> Variacion de existencias</t>
  </si>
  <si>
    <t xml:space="preserve">   P.52</t>
  </si>
  <si>
    <t xml:space="preserve"> y a las transferencias de capital</t>
  </si>
  <si>
    <t>Consumo de capital fijo</t>
  </si>
  <si>
    <t>P 51c</t>
  </si>
  <si>
    <t>Variaciones del patrimonio neto debidas al ahorro</t>
  </si>
  <si>
    <t>B.10.1</t>
  </si>
  <si>
    <t xml:space="preserve">  P.51g Formacion bruta de capital fijo</t>
  </si>
  <si>
    <t>Formación bruta de capital</t>
  </si>
  <si>
    <t>P.5g</t>
  </si>
  <si>
    <t>III.1.2. Cuenta de adquisiciones de activos no financieros</t>
  </si>
  <si>
    <t xml:space="preserve">   D.99p  Otras transferencias de capital</t>
  </si>
  <si>
    <t>Transferencias de capital, a pagar</t>
  </si>
  <si>
    <t>D.9p</t>
  </si>
  <si>
    <t xml:space="preserve">   D.99r  Otras transferencias de capital</t>
  </si>
  <si>
    <t xml:space="preserve">   D.92r  Ayudas a la inversión</t>
  </si>
  <si>
    <t>Transferencias de capital, a cobrar</t>
  </si>
  <si>
    <t>D.9r</t>
  </si>
  <si>
    <t>Ahorro neto</t>
  </si>
  <si>
    <t>B.8g</t>
  </si>
  <si>
    <t>III.1.1.Cuenta de variaciones del patrimonio neto debidas al ahorro y a las transferencias de capital</t>
  </si>
  <si>
    <t>III. CUENTAS DE ACUMULACION</t>
  </si>
  <si>
    <t>B.8n</t>
  </si>
  <si>
    <t>Ahorro bruto</t>
  </si>
  <si>
    <t>los hogares en la reservas de fondos de pensiones</t>
  </si>
  <si>
    <t>Renta disponible bruta</t>
  </si>
  <si>
    <t>B.6g</t>
  </si>
  <si>
    <t>Ajuste por la variación de la participación neta de</t>
  </si>
  <si>
    <t>D.8</t>
  </si>
  <si>
    <t>Recursos</t>
  </si>
  <si>
    <t>Empleos</t>
  </si>
  <si>
    <t>II.4.1. Cuenta de utilización de la renta disponible</t>
  </si>
  <si>
    <t xml:space="preserve">   D.75  Transferencias corrientes diversas</t>
  </si>
  <si>
    <t xml:space="preserve">   D.72  Indemnizaciones de seguro no vida</t>
  </si>
  <si>
    <t xml:space="preserve">   D.71  Primas netas de seguro no vida</t>
  </si>
  <si>
    <t>Otras transferencias corrientes</t>
  </si>
  <si>
    <t>D.7</t>
  </si>
  <si>
    <t>sociales en especie</t>
  </si>
  <si>
    <t xml:space="preserve">   D.612  Cotizaciones sociales imputadas</t>
  </si>
  <si>
    <t>Prestaciones sociales distintas de las transferencias</t>
  </si>
  <si>
    <t>D.62</t>
  </si>
  <si>
    <t xml:space="preserve">   D.611  Cotizaciones sociales efectivas</t>
  </si>
  <si>
    <t xml:space="preserve">   D.59  Otros impuestos corrientes</t>
  </si>
  <si>
    <t>D.61  Cotizaciones sociales</t>
  </si>
  <si>
    <t xml:space="preserve">   D.51  Impuestos sobre la renta</t>
  </si>
  <si>
    <t>Saldo de rentas primarias bruto</t>
  </si>
  <si>
    <t>B.5g</t>
  </si>
  <si>
    <t>Impuestos corrientes sobre la renta y el patrimonio</t>
  </si>
  <si>
    <t>D.5</t>
  </si>
  <si>
    <t xml:space="preserve">II.2. Cuenta de distribución secundaria de la renta </t>
  </si>
  <si>
    <t>P.119 Ajuste por los SIFMI</t>
  </si>
  <si>
    <t xml:space="preserve">   D.45  Rentas de la tierra</t>
  </si>
  <si>
    <t xml:space="preserve">   D.44  Otras rentas de inversion</t>
  </si>
  <si>
    <t xml:space="preserve"> directa</t>
  </si>
  <si>
    <t xml:space="preserve">   D.43  Beneficios reinvertidos de la inversión extranjera</t>
  </si>
  <si>
    <t xml:space="preserve">   D.42  Rentas distribuidas de las sociedades</t>
  </si>
  <si>
    <t xml:space="preserve">   D.41  Intereses</t>
  </si>
  <si>
    <t>Rentas de la propiedad</t>
  </si>
  <si>
    <t>D.4</t>
  </si>
  <si>
    <t xml:space="preserve">Excedente de explotación bruto </t>
  </si>
  <si>
    <t>B.2b</t>
  </si>
  <si>
    <t>II.1.2. Cuenta de asignación de la renta primaria</t>
  </si>
  <si>
    <t>Otras subvenciones a la producción</t>
  </si>
  <si>
    <t>D.39</t>
  </si>
  <si>
    <t>Otros impuestos sobre la producción</t>
  </si>
  <si>
    <t>D.29</t>
  </si>
  <si>
    <t xml:space="preserve">       D.122  Cotizaciones sociales imputadas</t>
  </si>
  <si>
    <t xml:space="preserve">       D.121  Cotizaciones sociales efectivas</t>
  </si>
  <si>
    <t xml:space="preserve">   D.12  Cotizaciones sociales a cargo de los empleadores</t>
  </si>
  <si>
    <t xml:space="preserve">   D.11  Sueldos y salarios</t>
  </si>
  <si>
    <t>Valor añadido bruto</t>
  </si>
  <si>
    <t>B.1g</t>
  </si>
  <si>
    <t>Remuneración de los asalariados</t>
  </si>
  <si>
    <t>D.1</t>
  </si>
  <si>
    <t>II.1.1. Cuenta de explotación</t>
  </si>
  <si>
    <t>II. CUENTAS DE DISTRIBUCIÓN Y UTILIZACIÓN DE RENTA</t>
  </si>
  <si>
    <t>Valor añadido neto</t>
  </si>
  <si>
    <t>B.1n</t>
  </si>
  <si>
    <t xml:space="preserve">   P.12  Producción para uso final propio</t>
  </si>
  <si>
    <t>P51c</t>
  </si>
  <si>
    <t xml:space="preserve">   P.11  Producción de mercado</t>
  </si>
  <si>
    <t>Producción</t>
  </si>
  <si>
    <t>P.1</t>
  </si>
  <si>
    <t>Consumo intermedio</t>
  </si>
  <si>
    <t>P.2</t>
  </si>
  <si>
    <t>I. CUENTA DE PRODUCCIÓN</t>
  </si>
  <si>
    <t>Unidad: miles de euros</t>
  </si>
  <si>
    <t>TOTAL SECTOR PUBLICO EMPRESARIAL</t>
  </si>
  <si>
    <t>SOCIEDADES NO FINANCIERAS PÚBLICAS CONTROLADAS POR EL ESTADO</t>
  </si>
  <si>
    <t>TERRITORIALES</t>
  </si>
  <si>
    <t>SOCIEDADES NO FINANCIERAS PÚBLICAS CONTROLADAS POR LAS ADMINISTRACIONES</t>
  </si>
  <si>
    <t>AUTONOMAS</t>
  </si>
  <si>
    <t>SOCIEDADES NO FINANCIERAS PÚBLICAS CONTROLADAS POR LAS COMUNIDADES</t>
  </si>
  <si>
    <t>SOCIEDADES NO FINANCIERAS CONTROLADAS POR ARAGON</t>
  </si>
  <si>
    <t>SOCIEDADES NO FINANCIERAS CONTROLADAS POR ASTURIAS</t>
  </si>
  <si>
    <t>SOCIEDADES NO FINANCIERAS CONTROLADAS POR BALEARES</t>
  </si>
  <si>
    <t>SOCIEDADES NO FINANCIERAS CONTROLADAS POR CANARIAS</t>
  </si>
  <si>
    <t>SOCIEDADES NO FINANCIERAS CONTROLADAS POR CANTABRIA</t>
  </si>
  <si>
    <t>SOCIEDADES NO FINANCIERAS CONTROLADAS POR CASTILLA-LEÓN</t>
  </si>
  <si>
    <t>SOCIEDADES NO FINANCIERAS CONTROLADAS POR CASTILLA-LA MANCHA</t>
  </si>
  <si>
    <t>SOCIEDADES NO FINANCIERAS CONTROLADAS POR CATALUÑA</t>
  </si>
  <si>
    <t>SOCIEDADES NO FINANCIERAS CONTROLADAS POR EXTREMADURA</t>
  </si>
  <si>
    <t>SOCIEDADES NO FINANCIERAS CONTROLADAS POR GALICIA</t>
  </si>
  <si>
    <t>SOCIEDADES NO FINANCIERAS CONTROLADAS POR MADRID</t>
  </si>
  <si>
    <t>SOCIEDADES NO FINANCIERAS CONTROLADAS POR MURCIA</t>
  </si>
  <si>
    <t>SOCIEDADES NO FINANCIERAS CONTROLADAS POR NAVARRA</t>
  </si>
  <si>
    <t>BANCO CENTRAL</t>
  </si>
  <si>
    <t>OTRAS INSTITUCIONES FINANCIERAS MONETARIAS PÚBLICAS</t>
  </si>
  <si>
    <t>OTROS INTERMEDIARIOS FINANCIEROS PÚBLICOS</t>
  </si>
  <si>
    <t>AUXILIARES FINANCIEROS PÚBLICOS</t>
  </si>
  <si>
    <t>EMPRESAS DE SEGUROS Y FONDOS DE PENSIONES PÚBLICOS</t>
  </si>
  <si>
    <t xml:space="preserve">RAMA 1.- AGRICULTURA, GANADERÍA, SILVICULTURA Y PESCA </t>
  </si>
  <si>
    <t>SANEAMIENTO, GESTIÓN DE RESÍDUOS Y DESCONTAMINACIÓN</t>
  </si>
  <si>
    <t xml:space="preserve">ENERGÍA ELÉCTRICA, GAS, VAPOR Y AIRE ACONDICIONADO; SUMINISTRO DE AGUA; </t>
  </si>
  <si>
    <t xml:space="preserve">RAMA 2.- INDUSTRIAS EXTRACTIVAS, INDUSTRIA MANUFACTURERA; SUMINISTRO DE </t>
  </si>
  <si>
    <t>RAMA 3.- CONSTRUCCIÓN</t>
  </si>
  <si>
    <t>DE MOTOR Y MOTOCICLETAS; TRANSPORTE Y ALMACENAMIENTO; HOSTELERÍA</t>
  </si>
  <si>
    <t xml:space="preserve">RAMA 4.- COMERCIO AL POR MAYOR Y AL POR MENOR, REPARACIÓN DE VEHÍCULOS </t>
  </si>
  <si>
    <t>RAMA 5.- INFORMACIÓN Y COMUNICACIONES</t>
  </si>
  <si>
    <t>RAMA 6.- ACTIVIDADES FINANCIERAS Y DE SEGUROS</t>
  </si>
  <si>
    <t>RAMA 7.- ACTIVIDADES INMOBILIARIAS</t>
  </si>
  <si>
    <t>ADMINISTRATIVAS Y SERVICIOS AUXILIARES</t>
  </si>
  <si>
    <t xml:space="preserve">RAMA 8.- ACTIVIDADES PROFESIONALES, CIENTÍFICAS Y TÉCNICAS; ACTIVIDADES </t>
  </si>
  <si>
    <t>EDUCACIÓN; ACTIVIDADES SANITARIAS Y DE SERVICIOS SOCIALES</t>
  </si>
  <si>
    <t>RAMA 9.- ADMINISTRACIÓN PÚBLICA Y DEFENSA; SEGURIDAD SOCIAL OBLIGATORIA;</t>
  </si>
  <si>
    <t>REPARACIÓN  DE ARTÍCULOS DE USO DOMÉSTICO Y OTROS SERVICIOS</t>
  </si>
  <si>
    <t xml:space="preserve">RAMA 10.- ACTIVIDADES ARTÍSTICAS, RECREATIVAS Y DE ENTRETENIMIENTO; </t>
  </si>
  <si>
    <t>R. 1.- AGRICULTURA, GANADERÍA, CAZA Y SERVICIOS RELACIONADOS CON LAS MISMAS</t>
  </si>
  <si>
    <t>R. 2.- SILVICULTURA Y EXPLOTACIÓN FORESTAL</t>
  </si>
  <si>
    <t>R. 3.- PESCA Y ACUICULTURA</t>
  </si>
  <si>
    <t>R. 4.- INDUSTRIAS EXTRACTIVAS</t>
  </si>
  <si>
    <t>DEL TABACO</t>
  </si>
  <si>
    <t xml:space="preserve">R. 5.- INDUSTRIA DE LA ALIMENTACIÓN, FABRICACIÓN DE BEBIDAS E INDUSTRIA </t>
  </si>
  <si>
    <t>Y DEL CALZADO</t>
  </si>
  <si>
    <t xml:space="preserve">R. 6.- INDUSTRIA TEXTIL, CONFECCIÓN DE PRENDAS DE VESTIR E INDUSTRIA DEL CUERO </t>
  </si>
  <si>
    <t>Y ESPARTERÍA</t>
  </si>
  <si>
    <t xml:space="preserve">R. 7.- INDUSTRIA DE LA MADERA Y EL CORCHO,EXCEPTO MUEBLES; CESTERÍA </t>
  </si>
  <si>
    <t>R. 8.- INDUSTRIA DEL PAPEL</t>
  </si>
  <si>
    <t>R. 9.- ARTES GRÁFICAS Y REPRODUCCIÓN DE SOPORTES GRABADOS</t>
  </si>
  <si>
    <t>R. 10.- COQUERIAS Y REFINO DE PETRÓLEO</t>
  </si>
  <si>
    <t>R. 11.- INDUSTRIA QUÍMICA</t>
  </si>
  <si>
    <t>R. 13.- FABRICACIÓN DE PRODUCTOS DE CAUCHO Y PLÁSTICOS</t>
  </si>
  <si>
    <t>R. 14.- FABRICACIÓN DE OTROS PRODUCTOS MINERALES NO METÁLICOS</t>
  </si>
  <si>
    <t>Y FERROALEACIONES</t>
  </si>
  <si>
    <t xml:space="preserve">R. 15.- METALURGIA; FABRICACIÓN DE PRODUCTOS DE HIERRO, ACERO </t>
  </si>
  <si>
    <t>R. 16.- FABRICACIÓN DE PRODUCTOS METÁLICOS, EXCEPTO MAQUINARIA Y EQUIPO</t>
  </si>
  <si>
    <t>R. 17.- FABRICACIÓN DE PRODUCTOS INFORMÁTICOS, ELECTRÓNICOS Y ÓPTICOS</t>
  </si>
  <si>
    <t>R. 18.- FABRICACIÓN DE MATERIAL Y EQUIPO ELÉCTRICO</t>
  </si>
  <si>
    <t>R. 19.- FABRICACIÓN DE MAQUINARIA Y EQUIPO N.C.O.P.</t>
  </si>
  <si>
    <t>R. 20.- FABRICACIÓN DE VEHÍCULOS DE MOTOR, REMOLQUES Y SEMIRREMOLQUES</t>
  </si>
  <si>
    <t>R. 21.- FABRICACIÓN DE OTRO MATERIAL DE TRANSPORTE</t>
  </si>
  <si>
    <t>R. 22.- FABRICACIÓN DE MUEBLES; OTRAS INDUSTRIAS MANUFACTURERAS</t>
  </si>
  <si>
    <t>R. 23.- REPARACIÓN E INSTALACIÓN DE MAQUINARIA Y EQUIPO</t>
  </si>
  <si>
    <t>R. 24.- SUMINISTRO DE ENERGÍA ELÉCTRICA, GAS, VAPOR Y AIRE ACONDICIONADO</t>
  </si>
  <si>
    <t>R. 25.- CAPTACIÓN, DEPURACIÓN Y DISTRIBUCIÓN DE AGUA</t>
  </si>
  <si>
    <t>OTROS SERVICIOS DE GESTIÓN DE RESÍDUOS</t>
  </si>
  <si>
    <t xml:space="preserve">Y ELIMINACIÓN DE RESÍDUOS; VALORIZACIÓN; ACTIVIDADES DE DESCONTAMINACIÓN Y </t>
  </si>
  <si>
    <t xml:space="preserve">R. 26.- RECOGIDA Y TRATAMIENTO DE AGUAS RESIDUALES; RECOGIDA, TRATAMIENTO </t>
  </si>
  <si>
    <t>R. 27.- CONSTRUCCIÓN</t>
  </si>
  <si>
    <t>R. 28.- VENTA Y REPARACIÓN DE VEHÍCULOS DE MOTOR Y MOTOCICLETAS</t>
  </si>
  <si>
    <t>VEHÍCULOS DE MOTOR Y MOTOCICLETAS</t>
  </si>
  <si>
    <t xml:space="preserve">R. 29.- COMERCIO AL POR MAYOR E INTERMEDIARIOS DEL COMERCIO, EXCEPTO DE </t>
  </si>
  <si>
    <t>MOTOCICLETAS</t>
  </si>
  <si>
    <t xml:space="preserve">R. 30.- COMERCIO AL POR MENOR, EXCEPTO DE VEHÍCULOS DE MOTOR Y </t>
  </si>
  <si>
    <t>R. 31.- TRANSPORTE TERRESTRE Y POR TUBERÍA</t>
  </si>
  <si>
    <t>R. 32.- TRANSPORTE MARÍTIMO Y POR VÍAS NAVEGABLES INTERIORES</t>
  </si>
  <si>
    <t>R. 33.- TRANSPORTE AÉREO</t>
  </si>
  <si>
    <t>R. 34.- ALMACENAMIENTO Y ACTIVIDADES ANEXAS AL TRANSPORTE</t>
  </si>
  <si>
    <t>R. 35.- ACTIVIDADES POSTALES Y DE CORREOS</t>
  </si>
  <si>
    <t>R. 36.- SERVICIOS DE ALOJAMIENTO; SERVICIOS DE COMIDAS Y BEBIDAS</t>
  </si>
  <si>
    <t>R. 37.- EDICIÓN</t>
  </si>
  <si>
    <t>EMISIÓN DE RADIO Y TELEVISIÓN</t>
  </si>
  <si>
    <t xml:space="preserve">GRABACIÓN DE SONIDO Y EDICIÓN MUSICAL; ACTIVIDADES DE PROGRAMACIÓN Y </t>
  </si>
  <si>
    <t xml:space="preserve">R. 38.- ACTIVIDADES CINEMATOGRÁFICAS, DE VÍDEO Y DE PROGRAMAS DE TELEVISIÓN, </t>
  </si>
  <si>
    <t>R. 39.- TELECOMUNICACIONES</t>
  </si>
  <si>
    <t>INFORMÁTICA; SERVICIOS DE INFORMACIÓN</t>
  </si>
  <si>
    <t xml:space="preserve">R. 40.- PROGRAMACIÓN, CONSULTORÍA Y OTRAS ACTIVIDADES RELACIONADAS CON LA </t>
  </si>
  <si>
    <t>R. 41.- SERVICIOS FINANCIEROS, EXCEPTO SEGUROS Y FONDOS DE PENSIONES</t>
  </si>
  <si>
    <t>SOCIAL OBLIGATORIA</t>
  </si>
  <si>
    <t xml:space="preserve">R. 42.- SEGUROS, REASEGUROS Y FONDOS DE PENSIONES, EXCEPTO SEGURIDAD </t>
  </si>
  <si>
    <t>R. 43.- ACTIVIDADES AUXILIARES A LOS SERVICIOS FINANCIEROS Y A LOS SEGUROS</t>
  </si>
  <si>
    <t>R. 44.- ACTIVIDADES INMOBILIARIAS</t>
  </si>
  <si>
    <t>CENTRALES; ACTIVIDADES DE CONSULTORÍA DE GESTIÓN EMPRESARIAL</t>
  </si>
  <si>
    <t xml:space="preserve">R. 45.- ACTIVIDADES JURÍDICAS Y DE CONTABILIDAD, ACTIVIDADES DE LAS SEDES </t>
  </si>
  <si>
    <t>TÉCNICOS</t>
  </si>
  <si>
    <t xml:space="preserve">R. 46.- SERVICIOS TÉCNICOS DE ARQUITECTURA E INGENIERÍA; ENSAYOS Y ANÁLISIS </t>
  </si>
  <si>
    <t>R. 47.- INVESTIGACIÓN Y DESARROLLO</t>
  </si>
  <si>
    <t>R. 48.- PUBLICIDAD Y ESTUDIOS DE MERCADO</t>
  </si>
  <si>
    <t>ACTIVIDADES VETERINARIAS</t>
  </si>
  <si>
    <t xml:space="preserve">R. 49.- OTRAS ACTIVIDADES PROFESIONALES, CIENTÍFICAS Y TÉCNICAS; </t>
  </si>
  <si>
    <t>R. 50.- ACTIVIDADES DE ALQUILER</t>
  </si>
  <si>
    <t>R. 51.- ACTIVIDADES RELACIONADAS CON EL EMPLEO</t>
  </si>
  <si>
    <t>DE RESERVAS Y ACTIVIDADES RELACIONADAS CON LOS MISMOS</t>
  </si>
  <si>
    <t xml:space="preserve">R. 52.- ACTIVIDADES DE AGENCIAS DE VIAJES, OPERADORES TURÍSTICOS, SERVICIOS </t>
  </si>
  <si>
    <t>AUXILIARES A LAS EMPRESAS</t>
  </si>
  <si>
    <t xml:space="preserve">ACTIVIDADES DE JARDINERÍA; ACTIVIDADES ADMINISTRATIVAS DE OFICINA Y OTRAS </t>
  </si>
  <si>
    <t xml:space="preserve">R. 53.- ACTIVIDADES DE SEGURIDAD E INVESTIGACIÓN; SERVICIOS A EDIFICIOS Y </t>
  </si>
  <si>
    <t>R. 54.- ADMINISTRACIÓN PÚBLICA Y DEFENSA; SEGURIDAD SOCIAL OBLIGATORIA</t>
  </si>
  <si>
    <t>R. 55.- EDUCACIÓN</t>
  </si>
  <si>
    <t>R. 56.- ACTIVIDADES SANITARIAS</t>
  </si>
  <si>
    <t>R. 57.- ACTIVIDADES DE SERVICIOS SOCIALES</t>
  </si>
  <si>
    <t>JUEGOS DE AZAR Y APUESTAS</t>
  </si>
  <si>
    <t xml:space="preserve">BIBLIOTECAS, ARCHIVOS, MUSEOS Y OTRAS ACTIVIDADES CULTURALES, </t>
  </si>
  <si>
    <t xml:space="preserve">R. 58.- ACTIVIDADES DE CREACIÓN, ARTÍSTICAS Y ESPECTÁCULOS; ACTIVIDADES DE </t>
  </si>
  <si>
    <t>R. 59.- ACTIVIDADES DEPORTIVAS, RECREATIVAS Y DE ENTRETENIMIENTO</t>
  </si>
  <si>
    <t>R. 60.- ACTIVIDADES ASOCIATIVAS</t>
  </si>
  <si>
    <t>DOMESTICO</t>
  </si>
  <si>
    <t>R. 61.- REPARACIÓN DE ORDENADORES, EFECTOS PERSONALES Y ARTICULOS DE USO</t>
  </si>
  <si>
    <t>R. 62.- OTROS SERVICIOS PERSONALES</t>
  </si>
  <si>
    <t>Y COMO PRODUCTORES DE BIENES Y SERVICIOS PARA USO PROPIO</t>
  </si>
  <si>
    <t xml:space="preserve">R. 63.- ACTIVIDADES DE LOS HOGARES COMO EMPLEADORES DE PERSONAL DOMÉSTICO </t>
  </si>
  <si>
    <t>R. 64.- ACTIVIDADES DE ORGANIZACIONES Y ORGANISMOS EXTRATERRITORIALES</t>
  </si>
  <si>
    <t>Valencia</t>
  </si>
  <si>
    <t>La Rioja</t>
  </si>
  <si>
    <t>País Vasco</t>
  </si>
  <si>
    <t>Navarra</t>
  </si>
  <si>
    <t>Murcia</t>
  </si>
  <si>
    <t>Madrid</t>
  </si>
  <si>
    <t>Galicia</t>
  </si>
  <si>
    <t>Extremadura</t>
  </si>
  <si>
    <t>Cataluña</t>
  </si>
  <si>
    <t>Castilla- La Mancha</t>
  </si>
  <si>
    <t>Castilla- León</t>
  </si>
  <si>
    <t>Cantabria</t>
  </si>
  <si>
    <t>Canarias</t>
  </si>
  <si>
    <t>Baleares</t>
  </si>
  <si>
    <t>Asturias</t>
  </si>
  <si>
    <t>Aragón</t>
  </si>
  <si>
    <t>Andalucía</t>
  </si>
  <si>
    <t>TOTAL</t>
  </si>
  <si>
    <t>RAMA 10</t>
  </si>
  <si>
    <t>RAMA 9</t>
  </si>
  <si>
    <t>RAMA 8</t>
  </si>
  <si>
    <t>RAMA 7</t>
  </si>
  <si>
    <t>RAMA 6</t>
  </si>
  <si>
    <t>RAMA 5</t>
  </si>
  <si>
    <t>RAMA 4</t>
  </si>
  <si>
    <t>RAMA 3</t>
  </si>
  <si>
    <t>RAMA 2</t>
  </si>
  <si>
    <t>RAMA 1</t>
  </si>
  <si>
    <t>COMUNIDAD AUTONOMA</t>
  </si>
  <si>
    <t>En miles de euros.</t>
  </si>
  <si>
    <t>Cuadro 6. CAPACIDAD O NECESIDAD DE FINANCIACIÓN</t>
  </si>
  <si>
    <t>Cuadro 5. FORMACIÓN BRUTA DE CAPITAL</t>
  </si>
  <si>
    <t>Cuadro 4. AHORRO NETO</t>
  </si>
  <si>
    <t>Cuadro 3. REMUNERACIÓN DE ASALARIADOS</t>
  </si>
  <si>
    <t>Cuadro 2. VALOR AÑADIDO BRUTO</t>
  </si>
  <si>
    <t xml:space="preserve">Cuadro 1. PRODUCCION </t>
  </si>
  <si>
    <t>CLASIFICACIÓN POR RAMAS DE ACTIVIDAD Y COMUNIDAD AUTÓNOMA</t>
  </si>
  <si>
    <t>OPERACIONES DE EMPRESAS DEPENDIENTES DE COMUNIDADES AUTÓNOMAS</t>
  </si>
  <si>
    <t>ASNEF-LOGALTY, S.L.</t>
  </si>
  <si>
    <t>Malagaport, S.L.</t>
  </si>
  <si>
    <t>RENFE Alquiler de Material Ferroviario, S.A.</t>
  </si>
  <si>
    <t>Fundación Centro Astronómico Aragonés</t>
  </si>
  <si>
    <t>Puertos Canarios</t>
  </si>
  <si>
    <t>Autopistas de Navarra, S.A.</t>
  </si>
  <si>
    <t>Fundación Universidad-Empresa de Valencia</t>
  </si>
  <si>
    <t>Cementerios y Servicios Funerarios Municipales de Córdoba, S.A.</t>
  </si>
  <si>
    <t>Corporación Industrial Córdoba Este, S.A.</t>
  </si>
  <si>
    <t>Fundación Manuel Ramos Andrade</t>
  </si>
  <si>
    <t>Fundació Privada Hospital Sant Jaume i Santa Magdalena de Mataró</t>
  </si>
  <si>
    <t>Aguas Municipalizadas de Alicante, Empresa Mixta</t>
  </si>
  <si>
    <t>Consorcio Concesionario de Aguas, Red de Abastecimiento de La Plana</t>
  </si>
  <si>
    <t>Consorcio Matadero Comarcal de La Plana</t>
  </si>
  <si>
    <t>Consorcio Matadero Comarcal de la Zona Norte</t>
  </si>
  <si>
    <t>SOCIEDADES NO FINANCIERAS CONTROLADAS POR ANDALUCÍA</t>
  </si>
  <si>
    <t>SOCIEDADES NO FINANCIERAS CONTROLADAS POR PAIS VASCO</t>
  </si>
  <si>
    <t>SOCIEDADES NO FINANCIERAS CONTROLADAS POR LA RIOJA</t>
  </si>
  <si>
    <t>SOCIEDADES NO FINANCIERAS CONTROLADAS POR VALENCIA</t>
  </si>
  <si>
    <t>SOCIEDADES NO FINANCIERAS PÚBLICAS CONTROLADAS POR LAS CORPORACIONES</t>
  </si>
  <si>
    <t>LOCALES</t>
  </si>
  <si>
    <t>R. 12.- FABRICACIÓN DE PRODUCTOS FARMACÉUTICOS</t>
  </si>
  <si>
    <t>Tabla 27: Rama 14. Fabricación de otros productos minerales no metálicos</t>
  </si>
  <si>
    <t>CESCE Servicios Corporativos, S.L.</t>
  </si>
  <si>
    <t>Consorci ZF Internacional S.A.</t>
  </si>
  <si>
    <t>Fundación  Laboral de Minusválidos Santa Bárbara</t>
  </si>
  <si>
    <t>Nueva Rula de Avilés, S.A.</t>
  </si>
  <si>
    <t xml:space="preserve">Sepi Desarrollo Empresarial, S.A. </t>
  </si>
  <si>
    <t>BIC Euronova, S.A. (Centro Europeo de Empresas e Innovación de Málaga)</t>
  </si>
  <si>
    <t>Fundación Centro de Investigación y Calidad Agroalimentaria del Valle de Los Pedroches</t>
  </si>
  <si>
    <t>Fundación de Estudios y Prácticas Jurídicas de Granada</t>
  </si>
  <si>
    <t>Fundación Universidad Pablo Olavide</t>
  </si>
  <si>
    <t>Sierra Nevada Sports Club</t>
  </si>
  <si>
    <t>Fundación Canaria Lucio de las Casas</t>
  </si>
  <si>
    <t>ABEREKIN, S.A.</t>
  </si>
  <si>
    <t>Agrupación de Interés Económico Centro Superior de Investigación del Automóvil y de la Seguridad Vial</t>
  </si>
  <si>
    <t>Ciudad Residencial Universitaria, S.A.</t>
  </si>
  <si>
    <t>Fundación Arpegio</t>
  </si>
  <si>
    <t>Fundación General de la Universidad Politécnica de Madrid</t>
  </si>
  <si>
    <t>Fundación Premio Arce</t>
  </si>
  <si>
    <t>Fundación Rogelio Segovia para el Desarrollo de las Telecomunicaciones</t>
  </si>
  <si>
    <t>Hazilur Enpresen Sustapena, S.A.</t>
  </si>
  <si>
    <t>Ziurtapen eta Zerbitzu Enpresa, IZENPE, S.A.</t>
  </si>
  <si>
    <t>Fundació Lluis Alcanyis, S.A.</t>
  </si>
  <si>
    <t>Fundación Parque Científico de Alicante de la Comunidad Valenciana</t>
  </si>
  <si>
    <t>Consorcio del Sector II de la Provincia de Almería para la Gestión de Residuos</t>
  </si>
  <si>
    <t>Consorcio de Aguas de la Zona Gaditana</t>
  </si>
  <si>
    <t>Corporaciones Industriales de Córdoba Agrupadas S.A.</t>
  </si>
  <si>
    <t>Ferias de Jaén, S.A.</t>
  </si>
  <si>
    <t>Fundación Ramón J. Sender</t>
  </si>
  <si>
    <t>Empresa Municipal de Transportes Urbanos de Palma de Mallorca, S.A.</t>
  </si>
  <si>
    <t>Consorcio de Abastecimiento de Agua a Fuerteventura</t>
  </si>
  <si>
    <t>Eólicas de Lanzarote, S.L.</t>
  </si>
  <si>
    <t>Gestión Insular de Aguas de Tenerife, S.A.</t>
  </si>
  <si>
    <t>Metropolitano de Tenerife, S.A:</t>
  </si>
  <si>
    <t>Sociedad Municipal de Aguas de Burgos, S.A:</t>
  </si>
  <si>
    <t>Mercados Centrales de Abastecimiento de Salamanca, S.A.</t>
  </si>
  <si>
    <t xml:space="preserve">Consorcio Institucional ferial de Castilla y León </t>
  </si>
  <si>
    <t>Fundació Unió de Cooperadors de Mataró pel Foment de L'Economía Social</t>
  </si>
  <si>
    <t>Habitatges Municipals de Sabadell, S.A.</t>
  </si>
  <si>
    <t>Centre Médico Quirúrgico de Reus, S.A.</t>
  </si>
  <si>
    <t>Empresa Municipal Vivienda, Servicios y Actividades, S.A.U.</t>
  </si>
  <si>
    <t>Bilbo Zerbitzuak-Servicios</t>
  </si>
  <si>
    <t>Ural Sareak, S.A.</t>
  </si>
  <si>
    <t>Consorcio para el Abastecimiento de Aguas y Saneamientos de La Marina Baja</t>
  </si>
  <si>
    <t>Fent de Tot, S.L.</t>
  </si>
  <si>
    <t>Fet de Vidre, S.L.</t>
  </si>
  <si>
    <t>Bankia, S.A. (participada por el BFA, sus cuentas no se incluyen en esta publicación)</t>
  </si>
  <si>
    <t>I.- INTRODUCCIÓN Y CLASIFICACIÓN</t>
  </si>
  <si>
    <t>Para su elaboración se han seguido las normas metodológicas establecidas en el Reglamento (UE) nº 549/2013 del Parlamento y del Consejo, de 21 de mayo de 2013, relativo al Sistema Europeo de Cuentas Nacionales y Regionales de la Unión Europea (SEC-2010), así como en el Manual del SEC-2010 sobre el déficit público y la deuda pública.</t>
  </si>
  <si>
    <t xml:space="preserve">Según estas normas, una unidad institucional se considera pública cuando es controlada por las Administraciones Públicas, es decir, cuando éstas tienen la capacidad para determinar la política general de dicha entidad. </t>
  </si>
  <si>
    <t>En este libro se recoge información de las unidades institucionales públicas consideradas como productores de mercado, esto es, de las unidades públicas incluidas en los sectores institucionales S.11001 Sociedades no financieras públicas y S.12001 Instituciones financieras públicas, según los criterios de delimitación institucional fijados en el SEC-2010 y en su Manual de desarrollo.</t>
  </si>
  <si>
    <t>Las cuentas se presentan bajo dos clasificaciones:</t>
  </si>
  <si>
    <r>
      <t>•</t>
    </r>
    <r>
      <rPr>
        <sz val="11"/>
        <color rgb="FF000000"/>
        <rFont val="Calibri"/>
        <family val="2"/>
        <scheme val="minor"/>
      </rPr>
      <t>Clasificación institucional</t>
    </r>
  </si>
  <si>
    <r>
      <t>•</t>
    </r>
    <r>
      <rPr>
        <sz val="11"/>
        <color rgb="FF000000"/>
        <rFont val="Calibri"/>
        <family val="2"/>
        <scheme val="minor"/>
      </rPr>
      <t>Clasificación por ramas de actividad.</t>
    </r>
  </si>
  <si>
    <r>
      <t xml:space="preserve">En cuanto a la </t>
    </r>
    <r>
      <rPr>
        <u/>
        <sz val="11"/>
        <color rgb="FF000000"/>
        <rFont val="Calibri"/>
        <family val="2"/>
        <scheme val="minor"/>
      </rPr>
      <t>Clasificación institucional</t>
    </r>
    <r>
      <rPr>
        <sz val="11"/>
        <color rgb="FF000000"/>
        <rFont val="Calibri"/>
        <family val="2"/>
        <scheme val="minor"/>
      </rPr>
      <t xml:space="preserve">: en el caso de las sociedades no financieras, atendiendo a la administración propietaria, se distinguen entre empresas dependientes del Estado, de las Comunidades Autónomas y de las Corporaciones Locales, según el siguiente esquema: </t>
    </r>
  </si>
  <si>
    <t>Sociedades no financieras</t>
  </si>
  <si>
    <r>
      <t>•</t>
    </r>
    <r>
      <rPr>
        <sz val="11"/>
        <color rgb="FF000000"/>
        <rFont val="Calibri"/>
        <family val="2"/>
        <scheme val="minor"/>
      </rPr>
      <t>Controladas por el Estado</t>
    </r>
  </si>
  <si>
    <r>
      <t>•</t>
    </r>
    <r>
      <rPr>
        <sz val="11"/>
        <color rgb="FF000000"/>
        <rFont val="Calibri"/>
        <family val="2"/>
        <scheme val="minor"/>
      </rPr>
      <t>Controladas por las Administraciones territoriales</t>
    </r>
  </si>
  <si>
    <r>
      <t>•</t>
    </r>
    <r>
      <rPr>
        <sz val="11"/>
        <color rgb="FF000000"/>
        <rFont val="Calibri"/>
        <family val="2"/>
        <scheme val="minor"/>
      </rPr>
      <t>Controladas por las Comunidades Autónomas</t>
    </r>
  </si>
  <si>
    <r>
      <t>•</t>
    </r>
    <r>
      <rPr>
        <sz val="11"/>
        <color rgb="FF000000"/>
        <rFont val="Calibri"/>
        <family val="2"/>
        <scheme val="minor"/>
      </rPr>
      <t>Controladas por las Corporaciones Locales</t>
    </r>
  </si>
  <si>
    <t>Además, el libro también incluye las cuentas individualizadas por Comunidades Autónomas de las empresas públicas dependientes de cada una de ellas.</t>
  </si>
  <si>
    <t>Para las instituciones financieras públicas se presenta la siguiente clasificación atendiendo a su actividad:</t>
  </si>
  <si>
    <t>Instituciones financieras</t>
  </si>
  <si>
    <r>
      <t>•</t>
    </r>
    <r>
      <rPr>
        <sz val="11"/>
        <color rgb="FF000000"/>
        <rFont val="Calibri"/>
        <family val="2"/>
        <scheme val="minor"/>
      </rPr>
      <t>S.121 Instituciones financieras monetarias: Banco Central</t>
    </r>
  </si>
  <si>
    <r>
      <t>•</t>
    </r>
    <r>
      <rPr>
        <sz val="11"/>
        <color rgb="FF000000"/>
        <rFont val="Calibri"/>
        <family val="2"/>
        <scheme val="minor"/>
      </rPr>
      <t>S.122 Instituciones financieras monetarias: Sociedades de depósitos</t>
    </r>
  </si>
  <si>
    <r>
      <t>•</t>
    </r>
    <r>
      <rPr>
        <sz val="11"/>
        <color rgb="FF000000"/>
        <rFont val="Calibri"/>
        <family val="2"/>
        <scheme val="minor"/>
      </rPr>
      <t>S.125 Instituciones financieras: Otros intermediarios financieros</t>
    </r>
  </si>
  <si>
    <r>
      <t>•</t>
    </r>
    <r>
      <rPr>
        <sz val="11"/>
        <color rgb="FF000000"/>
        <rFont val="Calibri"/>
        <family val="2"/>
        <scheme val="minor"/>
      </rPr>
      <t>S.126 Instituciones financieras: Auxiliares financieros</t>
    </r>
  </si>
  <si>
    <r>
      <t>•</t>
    </r>
    <r>
      <rPr>
        <sz val="11"/>
        <color rgb="FF000000"/>
        <rFont val="Calibri"/>
        <family val="2"/>
        <scheme val="minor"/>
      </rPr>
      <t>S.128 Compañías de seguros y Fondos de pensiones: Compañías de seguro</t>
    </r>
  </si>
  <si>
    <r>
      <t xml:space="preserve">En cuanto a la </t>
    </r>
    <r>
      <rPr>
        <u/>
        <sz val="11"/>
        <color rgb="FF000000"/>
        <rFont val="Calibri"/>
        <family val="2"/>
        <scheme val="minor"/>
      </rPr>
      <t>Clasificación por ramas de actividad</t>
    </r>
    <r>
      <rPr>
        <sz val="11"/>
        <color rgb="FF000000"/>
        <rFont val="Calibri"/>
        <family val="2"/>
        <scheme val="minor"/>
      </rPr>
      <t xml:space="preserve">, la información se presenta adaptada a la Clasificación Nacional de Actividades Económicas (CNAE-2009), que sustituye a la anterior CNAE-93 Rev.1. La CNAE-2009 se aplica a partir del 1 de enero de 2009, según el Real Decreto 475/2007, de 13 de abril. </t>
    </r>
  </si>
  <si>
    <t>II.- FUENTES ESTADÍSTICAS</t>
  </si>
  <si>
    <t>En el caso de las Empresas Públicas dependientes de Comunidades Autónomas y de Corporaciones Locales, sus cuentas anuales o las liquidaciones de sus presupuestos se reciben, generalmente, del Agente que detenta el control.</t>
  </si>
  <si>
    <t>Con el fin de lograr la coherencia entre las cuentas de las Empresas Públicas y las cuentas de las Administraciones Públicas, se ha utilizado la información suministrada por el Sistema de Información Contable de la Administración del Estado (SIC) y por las liquidaciones presupuestarias que periódicamente remiten a este centro directivo las diferentes Administraciones Territoriales.</t>
  </si>
  <si>
    <t>Consorcio de la Zona Franca de Santander</t>
  </si>
  <si>
    <t>Consorcio de la Zona Franca de Vigo</t>
  </si>
  <si>
    <t>Logalty Servicios de Tercero de Confianza, S.L.</t>
  </si>
  <si>
    <t>Explotaciones Forestales y Cinegéticas Alta-Baja, S.A.U.</t>
  </si>
  <si>
    <t>Consorcio del Castillo de San Pedro de Jaca</t>
  </si>
  <si>
    <t>Imprenta de Billetes, S.A.</t>
  </si>
  <si>
    <t>1908 Puerto de Motril, A.I.E.</t>
  </si>
  <si>
    <t>Fundación para la Gestión de la Investigación Biomédica de Cádiz</t>
  </si>
  <si>
    <t>Formación y Gestión de Granada</t>
  </si>
  <si>
    <t>Fundación Granadina de Tutela</t>
  </si>
  <si>
    <t>La Bóveda de la Universidad, S.L.</t>
  </si>
  <si>
    <t>Ucoidiomas, S.L.</t>
  </si>
  <si>
    <t>Red de Villas Turísticas de Andalucía, S.A.</t>
  </si>
  <si>
    <t>Fundación Bahía de Cádiz para el Desarrollo Económico</t>
  </si>
  <si>
    <t>Fundación Empresa Universidad de Zaragoza</t>
  </si>
  <si>
    <t>Fomento y Desarrollo del Valle de Benasque, S.A.</t>
  </si>
  <si>
    <t>Fundación Universidad de Oviedo</t>
  </si>
  <si>
    <t>Fundación Leonardo Torres de Quevedo para la Promoción de la Investigación Tecnológica de la Universidad de Cantabria</t>
  </si>
  <si>
    <t>Fundació Universitat Rovira i Virgili</t>
  </si>
  <si>
    <t>Consorci Residencia per a Investigadors a Barcelona</t>
  </si>
  <si>
    <t>Fundació Politécnica de Catalunya</t>
  </si>
  <si>
    <t>Consorci d'Aigües de Tarragona</t>
  </si>
  <si>
    <t>Escola d'Idiomes Moderns Casa Convalescencia, S.L.</t>
  </si>
  <si>
    <t>Fundación Privada Sitges, Festival Internacional de Cinema de Catalunya</t>
  </si>
  <si>
    <t>Fundación Universidad-Sociedad de la Universidad de Extremadura</t>
  </si>
  <si>
    <t>Fundación Investigación Universidad Empresa</t>
  </si>
  <si>
    <t>Vacunek, S.L.</t>
  </si>
  <si>
    <t>Gestió de Proyectes Universitaris, FGUV, S.L.</t>
  </si>
  <si>
    <t>Fundació Parc Cientific Universitat de Valencia de la Comunitat Valenciana</t>
  </si>
  <si>
    <t>Fundació Institut d'Humanitats de Barcelona</t>
  </si>
  <si>
    <t>Explotaciones de los Montes Propios, Empresa Municipal, S.A.</t>
  </si>
  <si>
    <t>Gestora del Nuevo Polígono Industrial, S.A.</t>
  </si>
  <si>
    <t>Terminal Marítima de Zaragoza, S.L.</t>
  </si>
  <si>
    <t>Fundación nº 1 Alcalá</t>
  </si>
  <si>
    <t>Empresa Municipal de Servicios Funerarios y de Cementerios de la Ciudad de Madrid, S.A.</t>
  </si>
  <si>
    <t>Cementerio Jardín de Alcalá de Henares, S.A.</t>
  </si>
  <si>
    <t>Aldaia Próxima, S.A.</t>
  </si>
  <si>
    <t>Residencia de Mayores de Rafelbunyol, S.A.</t>
  </si>
  <si>
    <t>Projectes i Serveis de Mobilitat, S.A.</t>
  </si>
  <si>
    <t>Obra Pía de los Santos Lugares de Jerusalén</t>
  </si>
  <si>
    <t>RENFE Mercancías, S.A.</t>
  </si>
  <si>
    <t>Proteínas y Grasas del Principado, S.A.</t>
  </si>
  <si>
    <t>Consorcio para la Gestión Medioambiental y Servicio de Tratamiento de Residuos Sólidos Urbanos de la Provincia de Burgos</t>
  </si>
  <si>
    <t>Fundación Sueskola Guipuzkoa</t>
  </si>
  <si>
    <t>Consorcio Depósito Franco de Bilbao</t>
  </si>
  <si>
    <t>Sociedad Anónima de Promoción y Equipamiento del Suelo de Lorca (SAPRELORCA)</t>
  </si>
  <si>
    <t>AENA, S.M.E.</t>
  </si>
  <si>
    <t>Aparcamientos Subterráneos de Vigo, S.M.E., M.P., S.L.</t>
  </si>
  <si>
    <t>Autoridad Portuaria de Pasaia</t>
  </si>
  <si>
    <t>Correos Express Paquetería Urgente, S.A.</t>
  </si>
  <si>
    <t>DEFEX, S.A., S.M.E en liquidación</t>
  </si>
  <si>
    <t>ENAIRE, E.P.E.</t>
  </si>
  <si>
    <t>Entidad Pública Empresarial RENFE-Operadora</t>
  </si>
  <si>
    <t>Fundación Enaire, F.S.P.</t>
  </si>
  <si>
    <t>Gerencia Urbanística Port Vell de l'Autoritat Portuaria de Barcelona</t>
  </si>
  <si>
    <t xml:space="preserve">Mercalgeciras, S.A. </t>
  </si>
  <si>
    <t>Pecovasa RENFE Mercancías, S.M.E., S.A.</t>
  </si>
  <si>
    <t>Sociedad Estatal Loterías y Apuestas del Estado, S.A.</t>
  </si>
  <si>
    <t>Actíus de Muntanya, S.A.</t>
  </si>
  <si>
    <t>CIIRC Centro Internacional de Investigación de Recursos Costeros</t>
  </si>
  <si>
    <t>CPAE Consell Catalá de la Producció Agraria Ecológica</t>
  </si>
  <si>
    <t>EAJA Entitat Autónoma de Jocs i Apostes</t>
  </si>
  <si>
    <t>FOCASA Forestal Catalana, S.A.</t>
  </si>
  <si>
    <t>FUOC Fundació per a la Universitat Oberta de Castalunya</t>
  </si>
  <si>
    <t>Mataró Consorci Port de Mataró</t>
  </si>
  <si>
    <t>OUOC Oberta UOC Publishing, S.L.</t>
  </si>
  <si>
    <t>PG Ports de la Generalitat de Catalunya</t>
  </si>
  <si>
    <t>Portbou Consorci Port de Portbou</t>
  </si>
  <si>
    <t>PRBB Consorci Parc de Recerca Biomédica de Barcelona</t>
  </si>
  <si>
    <t>PTV Parc Tecnologic del Vallés, S.A.</t>
  </si>
  <si>
    <t>SGG Sabadell Gent Gran, Centre de Serveis, S.A.</t>
  </si>
  <si>
    <t>TIE Terminal Intermodal de L'Empordá, S.L.</t>
  </si>
  <si>
    <t>VU Vila Universitaria, S.A.</t>
  </si>
  <si>
    <t>Universitas XXI, Soluciones y Tecnología para la Universidad, S.A.</t>
  </si>
  <si>
    <t>Salinas de Navarra, S.A.</t>
  </si>
  <si>
    <t>Empresa Municipal de Abastecimiento y Saneamiento de Granada, S.A. (EMASAGRA)</t>
  </si>
  <si>
    <t>Mercados Centrales de Abastecimiento de Granada S.A. (Mercagranada)</t>
  </si>
  <si>
    <t>Ayuntamiento de Cuenca Maderas, S.A.</t>
  </si>
  <si>
    <t>Companyía Local d'Actuacions Urbanistiques Santboianes, S.A.</t>
  </si>
  <si>
    <t>Institut Municipal de l'Habitatge i Rehabilitació de Barcelona</t>
  </si>
  <si>
    <t>Reus Mobilitat i Serveis, S.A.</t>
  </si>
  <si>
    <t>(Datos suministrados por el Banco de España)</t>
  </si>
  <si>
    <t>Las fuentes utilizadas para llevar a cabo la elaboración de las cuentas económicas de las Empresas Públicas han sido las cuentas anuales completas (formadas por el balance, la cuenta de pérdidas y ganancias, estado de cambios en el patrimonio neto, estado de flujos de efectivo y la memoria) que las mismas remiten a la Intervención General de la Administración del Estado, así como sus informes de auditoría. En el caso del Banco de España, se han utilizado los datos suministrados por el mismo. Para los Organismos Autónomos han sido sus liquidaciones de presupuestos las fuentes consultadas para su elaboración.</t>
  </si>
  <si>
    <t>SEC 2010</t>
  </si>
  <si>
    <t>El saldo de la cuenta financiera es conceptualmente idéntico al de la cuenta de capital. En la práctica, puede haber una discrepancia entre ambos cuando se calculan a partir de datos estadísticos distintos.</t>
  </si>
  <si>
    <t>Megaturbinas Arinaga, S.A.</t>
  </si>
  <si>
    <t>Fundación General de la Universidad de Málaga</t>
  </si>
  <si>
    <t>CODEUR, S.A.</t>
  </si>
  <si>
    <t>Empresa Municipal de Suelo y Vivienda, S.L. (EMUSVIL)</t>
  </si>
  <si>
    <t>EMISO Cádiz, S.A.</t>
  </si>
  <si>
    <t>ARASER Servicios Montañas de Aragón, S.L.U.</t>
  </si>
  <si>
    <t>Nieve de Teruel, S.A.</t>
  </si>
  <si>
    <t>ARAMON Montñas de Aragón, S.A.</t>
  </si>
  <si>
    <t>Viajes Aragón Esquí, S.L.</t>
  </si>
  <si>
    <t>Formigal, S.A.U.</t>
  </si>
  <si>
    <t>Fundación General de la Universidad de León y de la Empresa (FGULEM)</t>
  </si>
  <si>
    <t>Consorci de Turisme de Barcelona</t>
  </si>
  <si>
    <t>Gestió Integral d'Aigües de Catalunya, S.A. (GIACSA)</t>
  </si>
  <si>
    <t>Manresana d'Equipaments Escenics, S.L.M.</t>
  </si>
  <si>
    <t>C.A. EXTREMADURA</t>
  </si>
  <si>
    <t>CÁCERES</t>
  </si>
  <si>
    <t>Consorcio Institución Ferial de Cáceres</t>
  </si>
  <si>
    <t>Fundación Gómez Pardo</t>
  </si>
  <si>
    <t>Ocio y Deporte Canal, S.L.U.</t>
  </si>
  <si>
    <t>Patrimonio Municipal de Majadahondsa, S.A. (PAMMASA)</t>
  </si>
  <si>
    <t>Empresa Municipal de la Vivienda, Patrimonio e Infraestructuras de El Escorial, S.L.</t>
  </si>
  <si>
    <t>Centro Integrado de Transportes de Murcia, S.A. (CITMUSA)</t>
  </si>
  <si>
    <t>Bahía de Bizkaia Gas, S.L.</t>
  </si>
  <si>
    <t>Micronizados Naturales, S.A. (MICRONATUR)</t>
  </si>
  <si>
    <t xml:space="preserve">FUAB Fundació Universitat Autónoma de Cataluña </t>
  </si>
  <si>
    <t>Impulsa El Puerto, S.L.</t>
  </si>
  <si>
    <t>En el sistema de cuentas, el consumo de capital fijo (P.51c) explica la diferencia entre los saldos “brutos” y “netos” de cada cuenta, y representa la pérdida del valor de los activos fijos que se poseen como resultado del desgaste normal y la obsolescencia, incluida una provisión para las pérdidas de activos fijos. Por tanto, el consumo de capital fijo (P.51c) en contabilidad nacional es distinto de las amortizaciones aplicadas con fines fiscales o contables. No obstante, dado que no se dispone de información para estimar el consumo de capital fijo (P.51c) según los criterios señalados en el SEC, en esta publicación, y como aproximación,  se ha valorado según el importe de las amortización contable registrada en las cuentas anuales.</t>
  </si>
  <si>
    <t xml:space="preserve">La información se desglosa en ramas de actividad, ofreciéndose datos desglosados a 10 Ramas (mayor agregación) y a 64 Ramas de Actividad (máxima desagregación), conforme a la nomenclatura estadística de actividades económicas NACE revisión 2 y de la clasificación estadística de productos por actividades (CPA), siguiendo las directrices del Reglamento (UE) 715/2010 de la Comisión, de 10 de agosto de 2010, y el vigente Sistema Europeo de Cuentas (SEC-2010). </t>
  </si>
  <si>
    <t>Datos anuales. 2018</t>
  </si>
  <si>
    <t>Cuentas de las Empresas Públicas 2018</t>
  </si>
  <si>
    <t>En esta publicación se presentan las cuentas en términos de contabilidad nacional del Sector Público Empresarial correspondientes al ejercicio 2018, con el doble objetivo de dar cumplimiento a lo previsto en el artículo 125.2.i de la Ley General Presupuestaria (Ley 47/2003, de 26 de noviembre) y ofrecer a los usuarios un adecuado instrumento de análisis económico del sector.</t>
  </si>
  <si>
    <t>En este libro se enumera la relación, actualizada a 2018, de las unidades públicas pertenecientes al sector de las Sociedades no financieras y del sector de las Instituciones financieras que han sido tratadas en su elaboración. Por su parte, en el libro Cuentas de las Administraciones Públicas 2018 (ya publicado) se proporciona la relación actualizada de las unidades públicas incluidas en el sector de las Administraciones Públicas, tanto en la Administración Central como en las distintas Comunidades Autónomas.</t>
  </si>
  <si>
    <t>No obstante, dado el carácter transitorio de la participación pública en esta entidad (Bankia) y con la finalidad de evitar distorsiones en las cifras de un ejercicio a otro, se ha considerado conveniente no integrar las magnitudes de esta entidad financiera en las cuentas económicas del mencionado Sector S.12 Instituciones financieras.</t>
  </si>
  <si>
    <t>El listado de entidades clasificadas dentro del sector S.12 Instituciones financieras incluye  a Bankia S.A. participada en un 61,38%  por el Banco Financiero y de Ahorro (BFA), unidad esta última incluida desde 2013 en el sector S.13 Administraciones Públicas.</t>
  </si>
  <si>
    <t>Empresa Pública Casino de Santa Cruz, S.A.</t>
  </si>
  <si>
    <t>Consorcio Depósito Franco de A Coruña</t>
  </si>
  <si>
    <t>Fundación Fernando Valhondo Calaff</t>
  </si>
  <si>
    <t>Fundación para la Investigación e Innovación Biomédica del Hospital Universitario "Infanta Sofía" y del Hospital Universitario del Henares</t>
  </si>
  <si>
    <t>Fundación Universitaria Fray Francisco Jiménez de Cisneros</t>
  </si>
  <si>
    <t>AENA Sociedad Concesionaria del Aeropuerto Internacional de la Región de Murcia, S.M.E., S.A.</t>
  </si>
  <si>
    <t>Fundación Centro de Innovación de Infraestructuras Inteligentes</t>
  </si>
  <si>
    <t>Empresa Mixta Escorxador Tortosa, S.A.</t>
  </si>
  <si>
    <t>Aigües del Prat, S.A.</t>
  </si>
  <si>
    <t>Empresa Municipal Gestió Municipal de Serveis, S.A. (GMSSA)</t>
  </si>
  <si>
    <t>Companyia d'Aigües de Vilanova i La Geltrú, S.A.M.</t>
  </si>
  <si>
    <t>Servicios de Aparcamiento Vilanova i La Geltrú, S.A.</t>
  </si>
  <si>
    <t>Empresa Municipal de Servicios Públicos de Tortosa, S.L.</t>
  </si>
  <si>
    <t>LLastres Serveis Municipals, S.L.</t>
  </si>
  <si>
    <t>GIRONA</t>
  </si>
  <si>
    <t>M.P. Promoció i Desenvolupament de Roses, S.L.</t>
  </si>
  <si>
    <t>M.P. Port de Roses, S.A.</t>
  </si>
  <si>
    <t>Jesus Activitats i Serveis, S.L.</t>
  </si>
  <si>
    <t>Empresa Municipal Presença de Recursos i Serveis, S.L. (EMPRIS)</t>
  </si>
  <si>
    <t>Serveis Recreatius Culturals i Esportius de Peralada, S.A.</t>
  </si>
  <si>
    <t>Gestió Viaria, S.L.</t>
  </si>
  <si>
    <t>Empresa Municipal d'Aigües de Vilafranca, S.A.</t>
  </si>
  <si>
    <t>Empresa Municipal Plá de Besós, S.A.</t>
  </si>
  <si>
    <t>Entitat Pública Empresarial Neapolis</t>
  </si>
  <si>
    <t>Transports Metropolitans de Barcelona, S.L.</t>
  </si>
  <si>
    <t>Regesa Aparcaments, S.A.</t>
  </si>
  <si>
    <t>Eléctrica Sudanell, S.L.</t>
  </si>
  <si>
    <t>Recursos i Iniciatives Tuixent, S.A.</t>
  </si>
  <si>
    <t>Societat Municipal de Distribució Eléctrica de Llavorsi, S.L.</t>
  </si>
  <si>
    <t>Entitat Pública Empresarial Agua de Valladolid E.P.E.</t>
  </si>
  <si>
    <t>ENUSA-ENSA AIE</t>
  </si>
  <si>
    <t>A CORUÑA</t>
  </si>
  <si>
    <t>Consorci Fira Internacional de Barcelona</t>
  </si>
  <si>
    <t>Canal de Isabel II, S.A.</t>
  </si>
  <si>
    <t>Ente Público Canal de Isabel II</t>
  </si>
  <si>
    <t>-</t>
  </si>
  <si>
    <t>N.I.P.O.: 137-22-125-2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</si>
</sst>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 \ \ "/>
    <numFmt numFmtId="165" formatCode="0.0;\-0.0;\-"/>
  </numFmts>
  <fonts count="50" x14ac:knownFonts="1">
    <font>
      <sz val="11"/>
      <color theme="1"/>
      <name val="Calibri"/>
      <family val="2"/>
      <scheme val="minor"/>
    </font>
    <font>
      <sz val="11"/>
      <color theme="1"/>
      <name val="Calibri"/>
      <family val="2"/>
      <scheme val="minor"/>
    </font>
    <font>
      <sz val="10"/>
      <name val="Arial"/>
      <family val="2"/>
    </font>
    <font>
      <i/>
      <sz val="10"/>
      <name val="Arial"/>
      <family val="2"/>
    </font>
    <font>
      <u/>
      <sz val="11"/>
      <color rgb="FFAC0000"/>
      <name val="Arial"/>
      <family val="2"/>
    </font>
    <font>
      <sz val="10"/>
      <name val="Arial"/>
      <family val="2"/>
    </font>
    <font>
      <b/>
      <sz val="12"/>
      <name val="Arial"/>
      <family val="2"/>
    </font>
    <font>
      <b/>
      <u/>
      <sz val="12"/>
      <name val="Arial"/>
      <family val="2"/>
    </font>
    <font>
      <sz val="12"/>
      <name val="Arial"/>
      <family val="2"/>
    </font>
    <font>
      <u/>
      <sz val="11"/>
      <color theme="10"/>
      <name val="Arial"/>
      <family val="2"/>
    </font>
    <font>
      <u/>
      <sz val="11"/>
      <color rgb="FFFF2D2D"/>
      <name val="Arial"/>
      <family val="2"/>
    </font>
    <font>
      <sz val="10"/>
      <color rgb="FFFF2D2D"/>
      <name val="Arial"/>
      <family val="2"/>
    </font>
    <font>
      <sz val="10"/>
      <color rgb="FFAC0000"/>
      <name val="Arial"/>
      <family val="2"/>
    </font>
    <font>
      <b/>
      <sz val="10"/>
      <name val="Arial"/>
      <family val="2"/>
    </font>
    <font>
      <b/>
      <sz val="14"/>
      <name val="Arial"/>
      <family val="2"/>
    </font>
    <font>
      <b/>
      <sz val="16"/>
      <name val="Arial"/>
      <family val="2"/>
    </font>
    <font>
      <b/>
      <sz val="16"/>
      <color rgb="FFFF5050"/>
      <name val="Arial"/>
      <family val="2"/>
    </font>
    <font>
      <b/>
      <sz val="12"/>
      <color rgb="FFAC0000"/>
      <name val="Arial"/>
      <family val="2"/>
    </font>
    <font>
      <sz val="14"/>
      <color indexed="56"/>
      <name val="Arial"/>
      <family val="2"/>
    </font>
    <font>
      <sz val="14"/>
      <name val="Arial"/>
      <family val="2"/>
    </font>
    <font>
      <u/>
      <sz val="14"/>
      <color indexed="56"/>
      <name val="Arial"/>
      <family val="2"/>
    </font>
    <font>
      <u/>
      <sz val="14"/>
      <name val="Arial"/>
      <family val="2"/>
    </font>
    <font>
      <b/>
      <u/>
      <sz val="16"/>
      <color rgb="FFFF5050"/>
      <name val="Arial"/>
      <family val="2"/>
    </font>
    <font>
      <u/>
      <sz val="10"/>
      <color indexed="56"/>
      <name val="Arial"/>
      <family val="2"/>
    </font>
    <font>
      <u/>
      <sz val="10"/>
      <name val="Arial"/>
      <family val="2"/>
    </font>
    <font>
      <sz val="8"/>
      <color theme="1"/>
      <name val="Arial"/>
      <family val="2"/>
    </font>
    <font>
      <sz val="10"/>
      <color rgb="FF000000"/>
      <name val="Arial"/>
      <family val="2"/>
    </font>
    <font>
      <b/>
      <sz val="10"/>
      <color rgb="FF000000"/>
      <name val="Arial"/>
      <family val="2"/>
    </font>
    <font>
      <b/>
      <sz val="12"/>
      <color rgb="FF000000"/>
      <name val="Arial"/>
      <family val="2"/>
    </font>
    <font>
      <sz val="8"/>
      <color rgb="FF000000"/>
      <name val="Arial"/>
      <family val="2"/>
    </font>
    <font>
      <u/>
      <sz val="8"/>
      <color rgb="FF000000"/>
      <name val="Arial"/>
      <family val="2"/>
    </font>
    <font>
      <b/>
      <u/>
      <sz val="9"/>
      <color theme="1"/>
      <name val="Arial"/>
      <family val="2"/>
    </font>
    <font>
      <b/>
      <sz val="10"/>
      <color theme="1"/>
      <name val="Arial"/>
      <family val="2"/>
    </font>
    <font>
      <b/>
      <sz val="12"/>
      <color theme="1"/>
      <name val="Arial"/>
      <family val="2"/>
    </font>
    <font>
      <sz val="10"/>
      <name val="MS Sans Serif"/>
      <family val="2"/>
    </font>
    <font>
      <b/>
      <i/>
      <sz val="12"/>
      <name val="Arial"/>
      <family val="2"/>
    </font>
    <font>
      <b/>
      <i/>
      <sz val="10"/>
      <name val="Arial"/>
      <family val="2"/>
    </font>
    <font>
      <u/>
      <sz val="10"/>
      <color theme="10"/>
      <name val="Arial"/>
      <family val="2"/>
    </font>
    <font>
      <b/>
      <sz val="9"/>
      <name val="Arial"/>
      <family val="2"/>
    </font>
    <font>
      <sz val="10"/>
      <name val="Arial"/>
      <family val="2"/>
    </font>
    <font>
      <sz val="10"/>
      <name val="Arial"/>
      <family val="2"/>
    </font>
    <font>
      <u/>
      <sz val="10"/>
      <color rgb="FFC00000"/>
      <name val="Arial"/>
      <family val="2"/>
    </font>
    <font>
      <u/>
      <sz val="8"/>
      <color theme="1"/>
      <name val="Arial"/>
      <family val="2"/>
    </font>
    <font>
      <b/>
      <sz val="11"/>
      <color rgb="FFAC0000"/>
      <name val="Calibri"/>
      <family val="2"/>
      <scheme val="minor"/>
    </font>
    <font>
      <sz val="11"/>
      <color rgb="FF000000"/>
      <name val="Calibri"/>
      <family val="2"/>
      <scheme val="minor"/>
    </font>
    <font>
      <sz val="11"/>
      <color theme="1"/>
      <name val="Arial"/>
      <family val="2"/>
    </font>
    <font>
      <u/>
      <sz val="11"/>
      <color rgb="FF000000"/>
      <name val="Calibri"/>
      <family val="2"/>
      <scheme val="minor"/>
    </font>
    <font>
      <b/>
      <sz val="11"/>
      <color rgb="FF000000"/>
      <name val="Calibri"/>
      <family val="2"/>
      <scheme val="minor"/>
    </font>
    <font>
      <sz val="10"/>
      <name val="Arial"/>
      <family val="2"/>
    </font>
    <font>
      <sz val="10"/>
      <name val="Arial"/>
      <family val="2"/>
    </font>
  </fonts>
  <fills count="5">
    <fill>
      <patternFill patternType="none"/>
    </fill>
    <fill>
      <patternFill patternType="gray125"/>
    </fill>
    <fill>
      <patternFill patternType="solid">
        <fgColor rgb="FFFFF3F3"/>
        <bgColor indexed="64"/>
      </patternFill>
    </fill>
    <fill>
      <patternFill patternType="solid">
        <fgColor theme="0" tint="-4.9989318521683403E-2"/>
        <bgColor indexed="64"/>
      </patternFill>
    </fill>
    <fill>
      <patternFill patternType="solid">
        <fgColor rgb="FFFFE5E5"/>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4">
    <xf numFmtId="0" fontId="0" fillId="0" borderId="0"/>
    <xf numFmtId="0" fontId="2" fillId="0" borderId="0"/>
    <xf numFmtId="0" fontId="4" fillId="0" borderId="0" applyNumberFormat="0" applyFill="0" applyBorder="0" applyAlignment="0" applyProtection="0"/>
    <xf numFmtId="0" fontId="5" fillId="0" borderId="0"/>
    <xf numFmtId="0" fontId="1" fillId="0" borderId="0"/>
    <xf numFmtId="0" fontId="5" fillId="0" borderId="0"/>
    <xf numFmtId="0" fontId="34" fillId="0" borderId="0"/>
    <xf numFmtId="0" fontId="37" fillId="0" borderId="0" applyNumberFormat="0" applyFill="0" applyBorder="0" applyAlignment="0" applyProtection="0"/>
    <xf numFmtId="0" fontId="2" fillId="0" borderId="0"/>
    <xf numFmtId="0" fontId="2" fillId="0" borderId="0"/>
    <xf numFmtId="0" fontId="39" fillId="0" borderId="0"/>
    <xf numFmtId="0" fontId="40" fillId="0" borderId="0"/>
    <xf numFmtId="0" fontId="48" fillId="0" borderId="0"/>
    <xf numFmtId="0" fontId="49" fillId="0" borderId="0"/>
  </cellStyleXfs>
  <cellXfs count="166">
    <xf numFmtId="0" fontId="0" fillId="0" borderId="0" xfId="0"/>
    <xf numFmtId="0" fontId="2" fillId="2" borderId="0" xfId="1" applyFill="1"/>
    <xf numFmtId="0" fontId="2" fillId="3" borderId="2" xfId="1" quotePrefix="1" applyFill="1" applyBorder="1" applyAlignment="1">
      <alignment horizontal="left"/>
    </xf>
    <xf numFmtId="0" fontId="4" fillId="2" borderId="0" xfId="2" quotePrefix="1" applyFill="1" applyAlignment="1">
      <alignment horizontal="left"/>
    </xf>
    <xf numFmtId="0" fontId="6" fillId="2" borderId="0" xfId="3" applyFont="1" applyFill="1"/>
    <xf numFmtId="0" fontId="7" fillId="2" borderId="0" xfId="2" quotePrefix="1" applyFont="1" applyFill="1" applyAlignment="1">
      <alignment horizontal="left" vertical="center" wrapText="1"/>
    </xf>
    <xf numFmtId="0" fontId="4" fillId="2" borderId="0" xfId="2" applyFill="1"/>
    <xf numFmtId="0" fontId="4" fillId="2" borderId="0" xfId="2" quotePrefix="1" applyFill="1"/>
    <xf numFmtId="0" fontId="8" fillId="2" borderId="0" xfId="2" quotePrefix="1" applyFont="1" applyFill="1" applyAlignment="1">
      <alignment horizontal="left" vertical="center"/>
    </xf>
    <xf numFmtId="0" fontId="6" fillId="2" borderId="0" xfId="2" quotePrefix="1" applyFont="1" applyFill="1" applyAlignment="1">
      <alignment horizontal="left" vertical="center"/>
    </xf>
    <xf numFmtId="0" fontId="7" fillId="2" borderId="0" xfId="2" quotePrefix="1" applyFont="1" applyFill="1" applyAlignment="1">
      <alignment horizontal="left" vertical="center"/>
    </xf>
    <xf numFmtId="0" fontId="9" fillId="2" borderId="0" xfId="2" quotePrefix="1" applyFont="1" applyFill="1"/>
    <xf numFmtId="0" fontId="4" fillId="2" borderId="0" xfId="2" quotePrefix="1" applyFill="1" applyAlignment="1">
      <alignment horizontal="left" indent="1"/>
    </xf>
    <xf numFmtId="0" fontId="10" fillId="2" borderId="0" xfId="2" quotePrefix="1" applyFont="1" applyFill="1"/>
    <xf numFmtId="0" fontId="11" fillId="2" borderId="0" xfId="1" applyFont="1" applyFill="1"/>
    <xf numFmtId="0" fontId="4" fillId="2" borderId="0" xfId="2" quotePrefix="1" applyFont="1" applyFill="1"/>
    <xf numFmtId="0" fontId="12" fillId="2" borderId="0" xfId="1" applyFont="1" applyFill="1"/>
    <xf numFmtId="0" fontId="4" fillId="2" borderId="0" xfId="2" quotePrefix="1" applyFill="1" applyAlignment="1">
      <alignment horizontal="left" indent="2"/>
    </xf>
    <xf numFmtId="0" fontId="4" fillId="2" borderId="0" xfId="2" quotePrefix="1" applyFill="1" applyAlignment="1">
      <alignment horizontal="left" indent="4"/>
    </xf>
    <xf numFmtId="0" fontId="5" fillId="2" borderId="0" xfId="1" applyFont="1" applyFill="1"/>
    <xf numFmtId="0" fontId="4" fillId="2" borderId="0" xfId="2" quotePrefix="1" applyFill="1" applyAlignment="1">
      <alignment horizontal="left" vertical="center"/>
    </xf>
    <xf numFmtId="0" fontId="2" fillId="4" borderId="0" xfId="1" applyFill="1"/>
    <xf numFmtId="0" fontId="5" fillId="4" borderId="0" xfId="1" applyFont="1" applyFill="1"/>
    <xf numFmtId="0" fontId="5" fillId="4" borderId="0" xfId="3" applyFont="1" applyFill="1"/>
    <xf numFmtId="0" fontId="13" fillId="4" borderId="0" xfId="3" quotePrefix="1" applyFont="1" applyFill="1" applyAlignment="1">
      <alignment horizontal="left"/>
    </xf>
    <xf numFmtId="0" fontId="5" fillId="4" borderId="0" xfId="3" applyFill="1"/>
    <xf numFmtId="0" fontId="6" fillId="4" borderId="0" xfId="3" quotePrefix="1" applyFont="1" applyFill="1" applyAlignment="1">
      <alignment horizontal="left" vertical="center"/>
    </xf>
    <xf numFmtId="0" fontId="6" fillId="4" borderId="0" xfId="3" applyFont="1" applyFill="1" applyAlignment="1">
      <alignment vertical="center"/>
    </xf>
    <xf numFmtId="0" fontId="14" fillId="4" borderId="0" xfId="3" quotePrefix="1" applyFont="1" applyFill="1" applyAlignment="1">
      <alignment horizontal="left" vertical="center"/>
    </xf>
    <xf numFmtId="0" fontId="15" fillId="4" borderId="0" xfId="3" quotePrefix="1" applyFont="1" applyFill="1" applyAlignment="1">
      <alignment horizontal="left" vertical="center"/>
    </xf>
    <xf numFmtId="0" fontId="16" fillId="4" borderId="0" xfId="3" quotePrefix="1" applyFont="1" applyFill="1" applyAlignment="1">
      <alignment horizontal="left" vertical="center"/>
    </xf>
    <xf numFmtId="0" fontId="6" fillId="4" borderId="0" xfId="3" applyFont="1" applyFill="1"/>
    <xf numFmtId="0" fontId="17" fillId="4" borderId="0" xfId="3" applyFont="1" applyFill="1"/>
    <xf numFmtId="0" fontId="1" fillId="2" borderId="0" xfId="4" applyFill="1"/>
    <xf numFmtId="164" fontId="2" fillId="4" borderId="0" xfId="1" applyNumberFormat="1" applyFill="1" applyProtection="1"/>
    <xf numFmtId="0" fontId="4" fillId="4" borderId="0" xfId="2" applyFill="1" applyAlignment="1">
      <alignment horizontal="center"/>
    </xf>
    <xf numFmtId="164" fontId="5" fillId="4" borderId="0" xfId="1" applyNumberFormat="1" applyFont="1" applyFill="1" applyBorder="1" applyAlignment="1" applyProtection="1">
      <alignment vertical="top"/>
    </xf>
    <xf numFmtId="165" fontId="18" fillId="4" borderId="0" xfId="1" applyNumberFormat="1" applyFont="1" applyFill="1" applyProtection="1"/>
    <xf numFmtId="165" fontId="18" fillId="4" borderId="0" xfId="1" applyNumberFormat="1" applyFont="1" applyFill="1" applyBorder="1" applyProtection="1"/>
    <xf numFmtId="0" fontId="19" fillId="4" borderId="0" xfId="1" applyFont="1" applyFill="1"/>
    <xf numFmtId="0" fontId="19" fillId="4" borderId="0" xfId="1" applyFont="1" applyFill="1" applyProtection="1">
      <protection locked="0"/>
    </xf>
    <xf numFmtId="165" fontId="20" fillId="4" borderId="0" xfId="1" applyNumberFormat="1" applyFont="1" applyFill="1" applyBorder="1" applyProtection="1"/>
    <xf numFmtId="0" fontId="21" fillId="4" borderId="0" xfId="1" applyFont="1" applyFill="1" applyBorder="1"/>
    <xf numFmtId="0" fontId="22" fillId="4" borderId="0" xfId="3" quotePrefix="1" applyFont="1" applyFill="1" applyBorder="1" applyAlignment="1">
      <alignment horizontal="left" vertical="center"/>
    </xf>
    <xf numFmtId="165" fontId="23" fillId="4" borderId="0" xfId="1" applyNumberFormat="1" applyFont="1" applyFill="1" applyBorder="1" applyProtection="1"/>
    <xf numFmtId="0" fontId="24" fillId="4" borderId="0" xfId="1" applyFont="1" applyFill="1" applyBorder="1"/>
    <xf numFmtId="0" fontId="4" fillId="4" borderId="0" xfId="2" quotePrefix="1" applyFill="1" applyBorder="1" applyAlignment="1">
      <alignment horizontal="left"/>
    </xf>
    <xf numFmtId="0" fontId="25" fillId="2" borderId="0" xfId="4" applyFont="1" applyFill="1" applyAlignment="1">
      <alignment vertical="center"/>
    </xf>
    <xf numFmtId="0" fontId="26" fillId="2" borderId="0" xfId="4" applyFont="1" applyFill="1" applyAlignment="1">
      <alignment vertical="center"/>
    </xf>
    <xf numFmtId="0" fontId="27" fillId="2" borderId="0" xfId="4" applyFont="1" applyFill="1" applyAlignment="1">
      <alignment vertical="center"/>
    </xf>
    <xf numFmtId="0" fontId="25" fillId="2" borderId="0" xfId="4" quotePrefix="1" applyFont="1" applyFill="1" applyAlignment="1">
      <alignment horizontal="left" vertical="center"/>
    </xf>
    <xf numFmtId="0" fontId="28" fillId="2" borderId="0" xfId="4" applyFont="1" applyFill="1" applyAlignment="1">
      <alignment vertical="center"/>
    </xf>
    <xf numFmtId="0" fontId="29" fillId="2" borderId="0" xfId="4" applyFont="1" applyFill="1" applyAlignment="1">
      <alignment vertical="center"/>
    </xf>
    <xf numFmtId="0" fontId="30" fillId="2" borderId="0" xfId="4" applyFont="1" applyFill="1" applyAlignment="1">
      <alignment vertical="center"/>
    </xf>
    <xf numFmtId="0" fontId="31" fillId="2" borderId="0" xfId="4" applyFont="1" applyFill="1" applyAlignment="1">
      <alignment vertical="center"/>
    </xf>
    <xf numFmtId="0" fontId="32" fillId="2" borderId="0" xfId="4" applyFont="1" applyFill="1" applyAlignment="1">
      <alignment vertical="center"/>
    </xf>
    <xf numFmtId="0" fontId="33" fillId="2" borderId="0" xfId="4" applyFont="1" applyFill="1" applyAlignment="1">
      <alignment vertical="center"/>
    </xf>
    <xf numFmtId="164" fontId="35" fillId="2" borderId="6" xfId="6" applyNumberFormat="1" applyFont="1" applyFill="1" applyBorder="1" applyAlignment="1">
      <alignment vertical="distributed"/>
    </xf>
    <xf numFmtId="3" fontId="35" fillId="2" borderId="0" xfId="6" applyNumberFormat="1" applyFont="1" applyFill="1" applyBorder="1" applyAlignment="1">
      <alignment vertical="center"/>
    </xf>
    <xf numFmtId="164" fontId="35" fillId="2" borderId="7" xfId="6" applyNumberFormat="1" applyFont="1" applyFill="1" applyBorder="1" applyAlignment="1">
      <alignment vertical="distributed"/>
    </xf>
    <xf numFmtId="3" fontId="3" fillId="2" borderId="0" xfId="6" quotePrefix="1" applyNumberFormat="1" applyFont="1" applyFill="1" applyBorder="1" applyAlignment="1">
      <alignment horizontal="left"/>
    </xf>
    <xf numFmtId="3" fontId="35" fillId="2" borderId="7" xfId="6" applyNumberFormat="1" applyFont="1" applyFill="1" applyBorder="1" applyAlignment="1">
      <alignment vertical="center"/>
    </xf>
    <xf numFmtId="3" fontId="35" fillId="2" borderId="6" xfId="6" applyNumberFormat="1" applyFont="1" applyFill="1" applyBorder="1" applyAlignment="1">
      <alignment vertical="center"/>
    </xf>
    <xf numFmtId="3" fontId="36" fillId="2" borderId="3" xfId="6" quotePrefix="1" applyNumberFormat="1" applyFont="1" applyFill="1" applyBorder="1" applyAlignment="1">
      <alignment horizontal="right" vertical="center"/>
    </xf>
    <xf numFmtId="3" fontId="36" fillId="2" borderId="3" xfId="6" quotePrefix="1" applyNumberFormat="1" applyFont="1" applyFill="1" applyBorder="1" applyAlignment="1">
      <alignment horizontal="left" vertical="center"/>
    </xf>
    <xf numFmtId="3" fontId="35" fillId="2" borderId="0" xfId="6" applyNumberFormat="1" applyFont="1" applyFill="1" applyBorder="1" applyAlignment="1">
      <alignment horizontal="centerContinuous" vertical="center"/>
    </xf>
    <xf numFmtId="3" fontId="3" fillId="2" borderId="0" xfId="6" quotePrefix="1" applyNumberFormat="1" applyFont="1" applyFill="1" applyAlignment="1">
      <alignment horizontal="left"/>
    </xf>
    <xf numFmtId="3" fontId="3" fillId="2" borderId="0" xfId="6" applyNumberFormat="1" applyFont="1" applyFill="1"/>
    <xf numFmtId="3" fontId="3" fillId="2" borderId="0" xfId="6" applyNumberFormat="1" applyFont="1" applyFill="1" applyAlignment="1">
      <alignment horizontal="left"/>
    </xf>
    <xf numFmtId="3" fontId="36" fillId="2" borderId="3" xfId="6" applyNumberFormat="1" applyFont="1" applyFill="1" applyBorder="1" applyAlignment="1">
      <alignment horizontal="right" vertical="center"/>
    </xf>
    <xf numFmtId="3" fontId="36" fillId="2" borderId="3" xfId="6" applyNumberFormat="1" applyFont="1" applyFill="1" applyBorder="1" applyAlignment="1">
      <alignment vertical="center"/>
    </xf>
    <xf numFmtId="3" fontId="35" fillId="2" borderId="3" xfId="6" applyNumberFormat="1" applyFont="1" applyFill="1" applyBorder="1" applyAlignment="1">
      <alignment vertical="center"/>
    </xf>
    <xf numFmtId="3" fontId="37" fillId="2" borderId="0" xfId="7" quotePrefix="1" applyNumberFormat="1" applyFill="1" applyAlignment="1">
      <alignment horizontal="left" vertical="center"/>
    </xf>
    <xf numFmtId="3" fontId="14" fillId="4" borderId="0" xfId="6" quotePrefix="1" applyNumberFormat="1" applyFont="1" applyFill="1" applyAlignment="1">
      <alignment horizontal="left" vertical="center"/>
    </xf>
    <xf numFmtId="0" fontId="29" fillId="2" borderId="0" xfId="4" quotePrefix="1" applyFont="1" applyFill="1" applyAlignment="1">
      <alignment horizontal="left" vertical="center"/>
    </xf>
    <xf numFmtId="0" fontId="22" fillId="4" borderId="0" xfId="8" quotePrefix="1" applyFont="1" applyFill="1" applyBorder="1" applyAlignment="1">
      <alignment horizontal="left" vertical="center"/>
    </xf>
    <xf numFmtId="0" fontId="14" fillId="4" borderId="0" xfId="8" quotePrefix="1" applyFont="1" applyFill="1" applyAlignment="1">
      <alignment horizontal="left" vertical="center"/>
    </xf>
    <xf numFmtId="3" fontId="2" fillId="2" borderId="0" xfId="1" applyNumberFormat="1" applyFill="1"/>
    <xf numFmtId="3" fontId="2" fillId="2" borderId="3" xfId="6" applyNumberFormat="1" applyFont="1" applyFill="1" applyBorder="1" applyAlignment="1">
      <alignment vertical="center"/>
    </xf>
    <xf numFmtId="3" fontId="2" fillId="2" borderId="0" xfId="6" applyNumberFormat="1" applyFont="1" applyFill="1" applyBorder="1" applyAlignment="1">
      <alignment vertical="center"/>
    </xf>
    <xf numFmtId="3" fontId="2" fillId="2" borderId="7" xfId="6" applyNumberFormat="1" applyFont="1" applyFill="1" applyBorder="1"/>
    <xf numFmtId="3" fontId="2" fillId="2" borderId="0" xfId="6" applyNumberFormat="1" applyFont="1" applyFill="1"/>
    <xf numFmtId="3" fontId="2" fillId="2" borderId="6" xfId="6" applyNumberFormat="1" applyFont="1" applyFill="1" applyBorder="1"/>
    <xf numFmtId="3" fontId="2" fillId="2" borderId="0" xfId="6" applyNumberFormat="1" applyFont="1" applyFill="1" applyBorder="1"/>
    <xf numFmtId="164" fontId="2" fillId="2" borderId="7" xfId="6" applyNumberFormat="1" applyFont="1" applyFill="1" applyBorder="1" applyAlignment="1">
      <alignment vertical="distributed"/>
    </xf>
    <xf numFmtId="3" fontId="2" fillId="2" borderId="0" xfId="6" quotePrefix="1" applyNumberFormat="1" applyFont="1" applyFill="1" applyAlignment="1">
      <alignment horizontal="left"/>
    </xf>
    <xf numFmtId="3" fontId="2" fillId="2" borderId="0" xfId="6" applyNumberFormat="1" applyFont="1" applyFill="1" applyAlignment="1">
      <alignment horizontal="left"/>
    </xf>
    <xf numFmtId="164" fontId="2" fillId="2" borderId="6" xfId="6" applyNumberFormat="1" applyFont="1" applyFill="1" applyBorder="1" applyAlignment="1">
      <alignment vertical="distributed"/>
    </xf>
    <xf numFmtId="3" fontId="2" fillId="2" borderId="0" xfId="6" quotePrefix="1" applyNumberFormat="1" applyFont="1" applyFill="1" applyBorder="1" applyAlignment="1">
      <alignment horizontal="left"/>
    </xf>
    <xf numFmtId="164" fontId="2" fillId="2" borderId="5" xfId="6" applyNumberFormat="1" applyFont="1" applyFill="1" applyBorder="1" applyAlignment="1">
      <alignment vertical="distributed"/>
    </xf>
    <xf numFmtId="3" fontId="2" fillId="2" borderId="3" xfId="6" quotePrefix="1" applyNumberFormat="1" applyFont="1" applyFill="1" applyBorder="1" applyAlignment="1">
      <alignment horizontal="left" vertical="center"/>
    </xf>
    <xf numFmtId="3" fontId="2" fillId="2" borderId="4" xfId="6" applyNumberFormat="1" applyFont="1" applyFill="1" applyBorder="1" applyAlignment="1">
      <alignment vertical="center"/>
    </xf>
    <xf numFmtId="164" fontId="2" fillId="2" borderId="4" xfId="6" applyNumberFormat="1" applyFont="1" applyFill="1" applyBorder="1" applyAlignment="1">
      <alignment vertical="distributed"/>
    </xf>
    <xf numFmtId="3" fontId="2" fillId="2" borderId="0" xfId="6" applyNumberFormat="1" applyFont="1" applyFill="1" applyAlignment="1">
      <alignment horizontal="centerContinuous" vertical="center"/>
    </xf>
    <xf numFmtId="3" fontId="2" fillId="2" borderId="0" xfId="6" applyNumberFormat="1" applyFont="1" applyFill="1" applyBorder="1" applyAlignment="1">
      <alignment horizontal="centerContinuous" vertical="center"/>
    </xf>
    <xf numFmtId="3" fontId="2" fillId="2" borderId="0" xfId="6" quotePrefix="1" applyNumberFormat="1" applyFont="1" applyFill="1" applyBorder="1" applyAlignment="1">
      <alignment horizontal="left" vertical="center"/>
    </xf>
    <xf numFmtId="3" fontId="2" fillId="2" borderId="0" xfId="6" applyNumberFormat="1" applyFont="1" applyFill="1" applyBorder="1" applyAlignment="1">
      <alignment horizontal="left"/>
    </xf>
    <xf numFmtId="3" fontId="2" fillId="2" borderId="7" xfId="6" quotePrefix="1" applyNumberFormat="1" applyFont="1" applyFill="1" applyBorder="1" applyAlignment="1">
      <alignment horizontal="left"/>
    </xf>
    <xf numFmtId="164" fontId="2" fillId="2" borderId="7" xfId="6" applyNumberFormat="1" applyFont="1" applyFill="1" applyBorder="1" applyAlignment="1">
      <alignment vertical="distributed" wrapText="1"/>
    </xf>
    <xf numFmtId="3" fontId="2" fillId="2" borderId="0" xfId="6" applyNumberFormat="1" applyFont="1" applyFill="1" applyAlignment="1">
      <alignment vertical="justify" wrapText="1"/>
    </xf>
    <xf numFmtId="3" fontId="2" fillId="2" borderId="6" xfId="6" applyNumberFormat="1" applyFont="1" applyFill="1" applyBorder="1" applyAlignment="1">
      <alignment vertical="justify" wrapText="1"/>
    </xf>
    <xf numFmtId="3" fontId="2" fillId="2" borderId="0" xfId="6" applyNumberFormat="1" applyFont="1" applyFill="1" applyBorder="1" applyAlignment="1">
      <alignment vertical="justify" wrapText="1"/>
    </xf>
    <xf numFmtId="3" fontId="2" fillId="2" borderId="8" xfId="6" applyNumberFormat="1" applyFont="1" applyFill="1" applyBorder="1"/>
    <xf numFmtId="3" fontId="2" fillId="2" borderId="0" xfId="9" applyNumberFormat="1" applyFill="1"/>
    <xf numFmtId="3" fontId="2" fillId="2" borderId="7" xfId="1" applyNumberFormat="1" applyFill="1" applyBorder="1"/>
    <xf numFmtId="164" fontId="2" fillId="2" borderId="0" xfId="1" applyNumberFormat="1" applyFill="1" applyAlignment="1">
      <alignment vertical="distributed"/>
    </xf>
    <xf numFmtId="3" fontId="2" fillId="2" borderId="5" xfId="6" quotePrefix="1" applyNumberFormat="1" applyFont="1" applyFill="1" applyBorder="1" applyAlignment="1">
      <alignment horizontal="left"/>
    </xf>
    <xf numFmtId="3" fontId="2" fillId="2" borderId="0" xfId="9" quotePrefix="1" applyNumberFormat="1" applyFont="1" applyFill="1" applyAlignment="1">
      <alignment horizontal="left"/>
    </xf>
    <xf numFmtId="3" fontId="2" fillId="2" borderId="3" xfId="6" quotePrefix="1" applyNumberFormat="1" applyFont="1" applyFill="1" applyBorder="1" applyAlignment="1">
      <alignment horizontal="left"/>
    </xf>
    <xf numFmtId="3" fontId="2" fillId="2" borderId="3" xfId="6" applyNumberFormat="1" applyFont="1" applyFill="1" applyBorder="1"/>
    <xf numFmtId="0" fontId="37" fillId="4" borderId="0" xfId="7" applyFill="1" applyAlignment="1">
      <alignment horizontal="center"/>
    </xf>
    <xf numFmtId="0" fontId="3" fillId="3" borderId="1" xfId="1" quotePrefix="1" applyFont="1" applyFill="1" applyBorder="1" applyAlignment="1">
      <alignment horizontal="left"/>
    </xf>
    <xf numFmtId="0" fontId="41" fillId="4" borderId="0" xfId="7" quotePrefix="1" applyFont="1" applyFill="1" applyBorder="1" applyAlignment="1">
      <alignment horizontal="left"/>
    </xf>
    <xf numFmtId="0" fontId="42" fillId="2" borderId="0" xfId="4" applyFont="1" applyFill="1" applyAlignment="1">
      <alignment vertical="center"/>
    </xf>
    <xf numFmtId="0" fontId="30" fillId="2" borderId="0" xfId="4" quotePrefix="1" applyFont="1" applyFill="1" applyAlignment="1">
      <alignment horizontal="left" vertical="center"/>
    </xf>
    <xf numFmtId="0" fontId="44" fillId="2" borderId="0" xfId="0" applyFont="1" applyFill="1" applyAlignment="1">
      <alignment horizontal="justify" vertical="center"/>
    </xf>
    <xf numFmtId="0" fontId="43" fillId="2" borderId="0" xfId="0" applyFont="1" applyFill="1" applyAlignment="1">
      <alignment horizontal="justify" vertical="center"/>
    </xf>
    <xf numFmtId="0" fontId="45" fillId="2" borderId="0" xfId="0" applyFont="1" applyFill="1" applyAlignment="1">
      <alignment horizontal="justify" vertical="center"/>
    </xf>
    <xf numFmtId="0" fontId="47" fillId="2" borderId="0" xfId="0" applyFont="1" applyFill="1" applyAlignment="1">
      <alignment horizontal="justify" vertical="center"/>
    </xf>
    <xf numFmtId="0" fontId="44" fillId="2" borderId="0" xfId="0" quotePrefix="1" applyFont="1" applyFill="1" applyAlignment="1">
      <alignment horizontal="left" vertical="center" wrapText="1"/>
    </xf>
    <xf numFmtId="0" fontId="1" fillId="2" borderId="0" xfId="4" applyFill="1" applyAlignment="1">
      <alignment wrapText="1"/>
    </xf>
    <xf numFmtId="0" fontId="44" fillId="2" borderId="0" xfId="0" applyFont="1" applyFill="1" applyAlignment="1">
      <alignment horizontal="justify" vertical="center" wrapText="1"/>
    </xf>
    <xf numFmtId="0" fontId="31" fillId="2" borderId="0" xfId="4" quotePrefix="1" applyFont="1" applyFill="1" applyAlignment="1">
      <alignment horizontal="left" vertical="center"/>
    </xf>
    <xf numFmtId="0" fontId="44" fillId="2" borderId="0" xfId="0" applyFont="1" applyFill="1" applyAlignment="1">
      <alignment horizontal="justify" vertical="top"/>
    </xf>
    <xf numFmtId="0" fontId="44" fillId="2" borderId="0" xfId="0" quotePrefix="1" applyFont="1" applyFill="1" applyAlignment="1">
      <alignment horizontal="justify" vertical="justify" wrapText="1"/>
    </xf>
    <xf numFmtId="0" fontId="44" fillId="2" borderId="0" xfId="0" applyFont="1" applyFill="1" applyAlignment="1">
      <alignment horizontal="justify" wrapText="1"/>
    </xf>
    <xf numFmtId="165" fontId="23" fillId="4" borderId="0" xfId="13" applyNumberFormat="1" applyFont="1" applyFill="1" applyBorder="1" applyProtection="1"/>
    <xf numFmtId="0" fontId="24" fillId="4" borderId="0" xfId="13" applyFont="1" applyFill="1" applyBorder="1"/>
    <xf numFmtId="0" fontId="19" fillId="4" borderId="0" xfId="13" applyFont="1" applyFill="1"/>
    <xf numFmtId="165" fontId="20" fillId="4" borderId="0" xfId="13" applyNumberFormat="1" applyFont="1" applyFill="1" applyBorder="1" applyProtection="1"/>
    <xf numFmtId="0" fontId="21" fillId="4" borderId="0" xfId="13" applyFont="1" applyFill="1" applyBorder="1"/>
    <xf numFmtId="165" fontId="18" fillId="4" borderId="0" xfId="13" applyNumberFormat="1" applyFont="1" applyFill="1" applyProtection="1"/>
    <xf numFmtId="0" fontId="19" fillId="4" borderId="0" xfId="13" applyFont="1" applyFill="1" applyProtection="1">
      <protection locked="0"/>
    </xf>
    <xf numFmtId="165" fontId="18" fillId="4" borderId="0" xfId="13" applyNumberFormat="1" applyFont="1" applyFill="1" applyBorder="1" applyProtection="1"/>
    <xf numFmtId="164" fontId="49" fillId="4" borderId="0" xfId="13" applyNumberFormat="1" applyFill="1" applyProtection="1"/>
    <xf numFmtId="0" fontId="2" fillId="4" borderId="0" xfId="13" applyFont="1" applyFill="1"/>
    <xf numFmtId="0" fontId="49" fillId="4" borderId="0" xfId="13" applyFill="1"/>
    <xf numFmtId="164" fontId="2" fillId="4" borderId="0" xfId="13" applyNumberFormat="1" applyFont="1" applyFill="1" applyBorder="1" applyAlignment="1" applyProtection="1">
      <alignment vertical="top"/>
    </xf>
    <xf numFmtId="3" fontId="14" fillId="2" borderId="0" xfId="13" applyNumberFormat="1" applyFont="1" applyFill="1" applyAlignment="1">
      <alignment vertical="center"/>
    </xf>
    <xf numFmtId="3" fontId="49" fillId="2" borderId="0" xfId="13" applyNumberFormat="1" applyFill="1" applyAlignment="1">
      <alignment vertical="center"/>
    </xf>
    <xf numFmtId="3" fontId="49" fillId="2" borderId="0" xfId="13" applyNumberFormat="1" applyFill="1" applyBorder="1" applyAlignment="1">
      <alignment vertical="center"/>
    </xf>
    <xf numFmtId="3" fontId="49" fillId="2" borderId="0" xfId="13" quotePrefix="1" applyNumberFormat="1" applyFill="1" applyAlignment="1">
      <alignment horizontal="left" vertical="center"/>
    </xf>
    <xf numFmtId="3" fontId="38" fillId="2" borderId="9" xfId="13" applyNumberFormat="1" applyFont="1" applyFill="1" applyBorder="1" applyAlignment="1">
      <alignment vertical="center"/>
    </xf>
    <xf numFmtId="3" fontId="38" fillId="2" borderId="9" xfId="13" quotePrefix="1" applyNumberFormat="1" applyFont="1" applyFill="1" applyBorder="1" applyAlignment="1">
      <alignment horizontal="center" vertical="center"/>
    </xf>
    <xf numFmtId="3" fontId="38" fillId="2" borderId="11" xfId="13" quotePrefix="1" applyNumberFormat="1" applyFont="1" applyFill="1" applyBorder="1" applyAlignment="1">
      <alignment horizontal="center" vertical="center"/>
    </xf>
    <xf numFmtId="3" fontId="38" fillId="2" borderId="9" xfId="13" applyNumberFormat="1" applyFont="1" applyFill="1" applyBorder="1" applyAlignment="1">
      <alignment horizontal="center" vertical="center"/>
    </xf>
    <xf numFmtId="3" fontId="38" fillId="2" borderId="0" xfId="13" applyNumberFormat="1" applyFont="1" applyFill="1" applyAlignment="1">
      <alignment vertical="center"/>
    </xf>
    <xf numFmtId="3" fontId="13" fillId="2" borderId="2" xfId="13" applyNumberFormat="1" applyFont="1" applyFill="1" applyBorder="1" applyAlignment="1">
      <alignment vertical="center"/>
    </xf>
    <xf numFmtId="3" fontId="49" fillId="2" borderId="2" xfId="13" applyNumberFormat="1" applyFill="1" applyBorder="1" applyAlignment="1">
      <alignment horizontal="right" vertical="center"/>
    </xf>
    <xf numFmtId="3" fontId="49" fillId="2" borderId="10" xfId="13" applyNumberFormat="1" applyFill="1" applyBorder="1" applyAlignment="1">
      <alignment horizontal="right" vertical="center"/>
    </xf>
    <xf numFmtId="3" fontId="13" fillId="2" borderId="10" xfId="13" applyNumberFormat="1" applyFont="1" applyFill="1" applyBorder="1" applyAlignment="1">
      <alignment vertical="center"/>
    </xf>
    <xf numFmtId="3" fontId="49" fillId="2" borderId="7" xfId="13" applyNumberFormat="1" applyFill="1" applyBorder="1" applyAlignment="1">
      <alignment horizontal="right" vertical="center"/>
    </xf>
    <xf numFmtId="3" fontId="13" fillId="2" borderId="6" xfId="13" applyNumberFormat="1" applyFont="1" applyFill="1" applyBorder="1" applyAlignment="1">
      <alignment vertical="center"/>
    </xf>
    <xf numFmtId="3" fontId="49" fillId="2" borderId="1" xfId="13" applyNumberFormat="1" applyFill="1" applyBorder="1" applyAlignment="1">
      <alignment horizontal="right" vertical="center"/>
    </xf>
    <xf numFmtId="3" fontId="13" fillId="2" borderId="9" xfId="13" applyNumberFormat="1" applyFont="1" applyFill="1" applyBorder="1" applyAlignment="1">
      <alignment vertical="center"/>
    </xf>
    <xf numFmtId="3" fontId="49" fillId="2" borderId="9" xfId="13" applyNumberFormat="1" applyFill="1" applyBorder="1" applyAlignment="1">
      <alignment horizontal="right" vertical="center"/>
    </xf>
    <xf numFmtId="3" fontId="38" fillId="2" borderId="11" xfId="13" applyNumberFormat="1" applyFont="1" applyFill="1" applyBorder="1" applyAlignment="1">
      <alignment horizontal="center" vertical="center"/>
    </xf>
    <xf numFmtId="3" fontId="13" fillId="2" borderId="0" xfId="13" applyNumberFormat="1" applyFont="1" applyFill="1" applyBorder="1" applyAlignment="1">
      <alignment vertical="center"/>
    </xf>
    <xf numFmtId="3" fontId="49" fillId="2" borderId="0" xfId="13" applyNumberFormat="1" applyFill="1" applyBorder="1" applyAlignment="1">
      <alignment horizontal="right" vertical="center"/>
    </xf>
    <xf numFmtId="3" fontId="49" fillId="2" borderId="6" xfId="13" applyNumberFormat="1" applyFill="1" applyBorder="1" applyAlignment="1">
      <alignment horizontal="right" vertical="center"/>
    </xf>
    <xf numFmtId="3" fontId="14" fillId="2" borderId="0" xfId="13" quotePrefix="1" applyNumberFormat="1" applyFont="1" applyFill="1" applyAlignment="1">
      <alignment horizontal="left" vertical="center"/>
    </xf>
    <xf numFmtId="3" fontId="13" fillId="2" borderId="0" xfId="13" applyNumberFormat="1" applyFont="1" applyFill="1" applyAlignment="1">
      <alignment vertical="center"/>
    </xf>
    <xf numFmtId="0" fontId="44" fillId="2" borderId="0" xfId="0" quotePrefix="1" applyNumberFormat="1" applyFont="1" applyFill="1" applyAlignment="1">
      <alignment horizontal="left" vertical="justify" wrapText="1"/>
    </xf>
    <xf numFmtId="0" fontId="44" fillId="2" borderId="0" xfId="0" quotePrefix="1" applyFont="1" applyFill="1" applyAlignment="1">
      <alignment horizontal="left" vertical="justify" wrapText="1"/>
    </xf>
    <xf numFmtId="0" fontId="1" fillId="2" borderId="0" xfId="4" applyFont="1" applyFill="1"/>
    <xf numFmtId="3" fontId="35" fillId="2" borderId="0" xfId="6" quotePrefix="1" applyNumberFormat="1" applyFont="1" applyFill="1" applyBorder="1" applyAlignment="1">
      <alignment horizontal="center" vertical="center"/>
    </xf>
  </cellXfs>
  <cellStyles count="14">
    <cellStyle name="Hipervínculo" xfId="2" builtinId="8"/>
    <cellStyle name="Hipervínculo 2" xfId="7"/>
    <cellStyle name="Normal" xfId="0" builtinId="0"/>
    <cellStyle name="Normal 2" xfId="1"/>
    <cellStyle name="Normal 2 2" xfId="5"/>
    <cellStyle name="Normal 3" xfId="10"/>
    <cellStyle name="Normal 4" xfId="11"/>
    <cellStyle name="Normal 5" xfId="8"/>
    <cellStyle name="Normal 5 2" xfId="3"/>
    <cellStyle name="Normal 6" xfId="12"/>
    <cellStyle name="Normal 7" xfId="13"/>
    <cellStyle name="Normal 8" xfId="4"/>
    <cellStyle name="Normal_S10" xfId="6"/>
    <cellStyle name="Normal_Total 2" xfId="9"/>
  </cellStyles>
  <dxfs count="0"/>
  <tableStyles count="0" defaultTableStyle="TableStyleMedium2" defaultPivotStyle="PivotStyleLight16"/>
  <colors>
    <mruColors>
      <color rgb="FFFFF3F3"/>
      <color rgb="FFFFF7F7"/>
      <color rgb="FFFFEFEF"/>
      <color rgb="FFFFE5E5"/>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ustomXml" Target="../customXml/item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115"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4</xdr:row>
      <xdr:rowOff>111384</xdr:rowOff>
    </xdr:from>
    <xdr:to>
      <xdr:col>1</xdr:col>
      <xdr:colOff>4114275</xdr:colOff>
      <xdr:row>6</xdr:row>
      <xdr:rowOff>36285</xdr:rowOff>
    </xdr:to>
    <xdr:grpSp>
      <xdr:nvGrpSpPr>
        <xdr:cNvPr id="2" name="Grupo 1"/>
        <xdr:cNvGrpSpPr/>
      </xdr:nvGrpSpPr>
      <xdr:grpSpPr>
        <a:xfrm>
          <a:off x="666750" y="997209"/>
          <a:ext cx="4057125" cy="886926"/>
          <a:chOff x="666750" y="997209"/>
          <a:chExt cx="4057125" cy="886926"/>
        </a:xfrm>
      </xdr:grpSpPr>
      <xdr:pic>
        <xdr:nvPicPr>
          <xdr:cNvPr id="3" name="Imagen 2"/>
          <xdr:cNvPicPr>
            <a:picLocks noChangeAspect="1"/>
          </xdr:cNvPicPr>
        </xdr:nvPicPr>
        <xdr:blipFill>
          <a:blip xmlns:r="http://schemas.openxmlformats.org/officeDocument/2006/relationships" r:embed="rId1"/>
          <a:stretch>
            <a:fillRect/>
          </a:stretch>
        </xdr:blipFill>
        <xdr:spPr>
          <a:xfrm>
            <a:off x="666750" y="997209"/>
            <a:ext cx="3114675" cy="886926"/>
          </a:xfrm>
          <a:prstGeom prst="rect">
            <a:avLst/>
          </a:prstGeom>
        </xdr:spPr>
      </xdr:pic>
      <xdr:pic>
        <xdr:nvPicPr>
          <xdr:cNvPr id="5" name="Imagen 4"/>
          <xdr:cNvPicPr>
            <a:picLocks noChangeAspect="1"/>
          </xdr:cNvPicPr>
        </xdr:nvPicPr>
        <xdr:blipFill>
          <a:blip xmlns:r="http://schemas.openxmlformats.org/officeDocument/2006/relationships" r:embed="rId2"/>
          <a:stretch>
            <a:fillRect/>
          </a:stretch>
        </xdr:blipFill>
        <xdr:spPr>
          <a:xfrm>
            <a:off x="3743325" y="1000125"/>
            <a:ext cx="980550" cy="883499"/>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140"/>
  <sheetViews>
    <sheetView tabSelected="1" workbookViewId="0">
      <pane ySplit="6" topLeftCell="A7" activePane="bottomLeft" state="frozen"/>
      <selection pane="bottomLeft" activeCell="C12" sqref="C12"/>
    </sheetView>
  </sheetViews>
  <sheetFormatPr baseColWidth="10" defaultColWidth="11.42578125" defaultRowHeight="12.75" x14ac:dyDescent="0.2"/>
  <cols>
    <col min="1" max="1" width="9.140625" style="1" bestFit="1" customWidth="1"/>
    <col min="2" max="2" width="84.85546875" style="1" bestFit="1" customWidth="1"/>
    <col min="3" max="3" width="34.140625" style="1" customWidth="1"/>
    <col min="4" max="4" width="68.140625" style="1" bestFit="1" customWidth="1"/>
    <col min="5" max="12" width="11.140625" style="1" customWidth="1"/>
    <col min="13" max="16384" width="11.42578125" style="1"/>
  </cols>
  <sheetData>
    <row r="1" spans="1:9" s="21" customFormat="1" ht="15.75" x14ac:dyDescent="0.25">
      <c r="A1" s="32" t="s">
        <v>112</v>
      </c>
      <c r="B1" s="31"/>
      <c r="C1" s="23"/>
      <c r="D1" s="22"/>
      <c r="E1" s="23"/>
      <c r="F1" s="23"/>
      <c r="G1" s="23"/>
      <c r="H1" s="22"/>
      <c r="I1" s="22"/>
    </row>
    <row r="2" spans="1:9" s="21" customFormat="1" ht="20.25" x14ac:dyDescent="0.2">
      <c r="A2" s="27"/>
      <c r="B2" s="30" t="s">
        <v>111</v>
      </c>
      <c r="C2" s="27"/>
      <c r="D2" s="22"/>
      <c r="E2" s="27"/>
      <c r="F2" s="29"/>
      <c r="G2" s="27"/>
      <c r="H2" s="22"/>
      <c r="I2" s="22"/>
    </row>
    <row r="3" spans="1:9" s="21" customFormat="1" ht="18" x14ac:dyDescent="0.2">
      <c r="A3" s="27"/>
      <c r="B3" s="28" t="s">
        <v>1017</v>
      </c>
      <c r="C3" s="27"/>
      <c r="D3" s="22"/>
      <c r="E3" s="27"/>
      <c r="F3" s="28"/>
      <c r="G3" s="27"/>
      <c r="H3" s="22"/>
      <c r="I3" s="22"/>
    </row>
    <row r="4" spans="1:9" s="21" customFormat="1" ht="15.75" x14ac:dyDescent="0.2">
      <c r="A4" s="25"/>
      <c r="B4" s="26" t="s">
        <v>987</v>
      </c>
      <c r="C4" s="23"/>
      <c r="D4" s="22"/>
      <c r="E4" s="23"/>
      <c r="F4" s="26"/>
      <c r="G4" s="23"/>
      <c r="H4" s="22"/>
      <c r="I4" s="22"/>
    </row>
    <row r="5" spans="1:9" s="21" customFormat="1" ht="12" customHeight="1" x14ac:dyDescent="0.2">
      <c r="A5" s="25"/>
      <c r="B5" s="24"/>
      <c r="C5" s="23"/>
      <c r="D5" s="22"/>
      <c r="E5" s="23"/>
      <c r="F5" s="24"/>
      <c r="G5" s="23"/>
      <c r="H5" s="22"/>
      <c r="I5" s="22"/>
    </row>
    <row r="6" spans="1:9" s="21" customFormat="1" ht="63.75" customHeight="1" x14ac:dyDescent="0.2">
      <c r="B6" s="22"/>
      <c r="C6" s="22"/>
      <c r="D6" s="22"/>
      <c r="E6" s="22"/>
      <c r="F6" s="22"/>
      <c r="G6" s="22"/>
      <c r="H6" s="22"/>
      <c r="I6" s="22"/>
    </row>
    <row r="7" spans="1:9" ht="30" customHeight="1" x14ac:dyDescent="0.2">
      <c r="B7" s="10" t="s">
        <v>110</v>
      </c>
      <c r="C7" s="19"/>
      <c r="D7" s="20"/>
      <c r="E7" s="19"/>
      <c r="F7" s="19"/>
      <c r="G7" s="19"/>
      <c r="H7" s="19"/>
      <c r="I7" s="19"/>
    </row>
    <row r="8" spans="1:9" ht="30" customHeight="1" x14ac:dyDescent="0.2">
      <c r="B8" s="20" t="s">
        <v>110</v>
      </c>
      <c r="C8" s="19"/>
      <c r="D8" s="20"/>
      <c r="E8" s="19"/>
      <c r="F8" s="19"/>
      <c r="G8" s="19"/>
      <c r="H8" s="19"/>
      <c r="I8" s="19"/>
    </row>
    <row r="9" spans="1:9" ht="20.100000000000001" customHeight="1" x14ac:dyDescent="0.2">
      <c r="B9" s="19"/>
      <c r="C9" s="19"/>
      <c r="D9" s="19"/>
      <c r="E9" s="19"/>
      <c r="F9" s="19"/>
      <c r="G9" s="19"/>
      <c r="H9" s="19"/>
      <c r="I9" s="19"/>
    </row>
    <row r="10" spans="1:9" ht="30" customHeight="1" x14ac:dyDescent="0.2">
      <c r="B10" s="10" t="s">
        <v>109</v>
      </c>
      <c r="C10" s="19"/>
      <c r="D10" s="20"/>
      <c r="E10" s="19"/>
      <c r="F10" s="19"/>
      <c r="G10" s="19"/>
      <c r="H10" s="19"/>
      <c r="I10" s="19"/>
    </row>
    <row r="11" spans="1:9" ht="30" customHeight="1" x14ac:dyDescent="0.2">
      <c r="B11" s="20" t="s">
        <v>108</v>
      </c>
      <c r="C11" s="19"/>
      <c r="D11" s="20"/>
      <c r="E11" s="19"/>
      <c r="F11" s="19"/>
      <c r="G11" s="19"/>
      <c r="H11" s="19"/>
      <c r="I11" s="19"/>
    </row>
    <row r="12" spans="1:9" ht="20.100000000000001" customHeight="1" x14ac:dyDescent="0.2">
      <c r="B12" s="19"/>
      <c r="C12" s="19"/>
      <c r="D12" s="19"/>
      <c r="E12" s="19"/>
      <c r="F12" s="19"/>
      <c r="G12" s="19"/>
      <c r="H12" s="19"/>
      <c r="I12" s="19"/>
    </row>
    <row r="13" spans="1:9" ht="15.75" x14ac:dyDescent="0.2">
      <c r="B13" s="10" t="s">
        <v>107</v>
      </c>
      <c r="E13" s="16"/>
      <c r="F13" s="15"/>
      <c r="G13" s="16"/>
      <c r="H13" s="15"/>
    </row>
    <row r="14" spans="1:9" ht="15.75" x14ac:dyDescent="0.2">
      <c r="B14" s="10"/>
      <c r="E14" s="16"/>
      <c r="F14" s="15"/>
      <c r="G14" s="16"/>
      <c r="H14" s="15"/>
    </row>
    <row r="15" spans="1:9" ht="14.25" x14ac:dyDescent="0.2">
      <c r="B15" s="7" t="s">
        <v>106</v>
      </c>
      <c r="E15" s="16"/>
      <c r="F15" s="15"/>
      <c r="G15" s="16"/>
      <c r="H15" s="15"/>
    </row>
    <row r="16" spans="1:9" ht="14.25" x14ac:dyDescent="0.2">
      <c r="B16" s="15"/>
      <c r="E16" s="16"/>
      <c r="F16" s="15"/>
      <c r="G16" s="16"/>
      <c r="H16" s="15"/>
    </row>
    <row r="17" spans="2:8" ht="14.25" x14ac:dyDescent="0.2">
      <c r="B17" s="7" t="s">
        <v>105</v>
      </c>
      <c r="E17" s="16"/>
      <c r="F17" s="15"/>
      <c r="G17" s="16"/>
      <c r="H17" s="15"/>
    </row>
    <row r="18" spans="2:8" ht="14.25" x14ac:dyDescent="0.2">
      <c r="B18" s="12" t="s">
        <v>104</v>
      </c>
      <c r="E18" s="16"/>
      <c r="F18" s="15"/>
      <c r="G18" s="16"/>
      <c r="H18" s="15"/>
    </row>
    <row r="19" spans="2:8" ht="14.25" x14ac:dyDescent="0.2">
      <c r="B19" s="12" t="s">
        <v>103</v>
      </c>
      <c r="E19" s="16"/>
      <c r="F19" s="15"/>
      <c r="G19" s="16"/>
      <c r="H19" s="15"/>
    </row>
    <row r="20" spans="2:8" ht="14.25" x14ac:dyDescent="0.2">
      <c r="B20" s="17" t="s">
        <v>102</v>
      </c>
      <c r="E20" s="16"/>
      <c r="F20" s="15"/>
      <c r="G20" s="16"/>
      <c r="H20" s="15"/>
    </row>
    <row r="21" spans="2:8" ht="14.25" x14ac:dyDescent="0.2">
      <c r="B21" s="18" t="s">
        <v>101</v>
      </c>
      <c r="E21" s="16"/>
      <c r="F21" s="15"/>
      <c r="G21" s="16"/>
      <c r="H21" s="15"/>
    </row>
    <row r="22" spans="2:8" ht="14.25" x14ac:dyDescent="0.2">
      <c r="B22" s="18" t="s">
        <v>100</v>
      </c>
      <c r="E22" s="16"/>
      <c r="F22" s="15"/>
      <c r="G22" s="16"/>
      <c r="H22" s="15"/>
    </row>
    <row r="23" spans="2:8" ht="14.25" x14ac:dyDescent="0.2">
      <c r="B23" s="18" t="s">
        <v>99</v>
      </c>
      <c r="E23" s="16"/>
      <c r="F23" s="15"/>
      <c r="G23" s="16"/>
      <c r="H23" s="15"/>
    </row>
    <row r="24" spans="2:8" ht="14.25" x14ac:dyDescent="0.2">
      <c r="B24" s="18" t="s">
        <v>98</v>
      </c>
      <c r="E24" s="16"/>
      <c r="F24" s="15"/>
      <c r="G24" s="16"/>
      <c r="H24" s="15"/>
    </row>
    <row r="25" spans="2:8" ht="14.25" x14ac:dyDescent="0.2">
      <c r="B25" s="18" t="s">
        <v>97</v>
      </c>
      <c r="E25" s="16"/>
      <c r="F25" s="15"/>
      <c r="G25" s="16"/>
      <c r="H25" s="15"/>
    </row>
    <row r="26" spans="2:8" ht="14.25" x14ac:dyDescent="0.2">
      <c r="B26" s="18" t="s">
        <v>96</v>
      </c>
      <c r="E26" s="16"/>
      <c r="F26" s="15"/>
      <c r="G26" s="16"/>
      <c r="H26" s="15"/>
    </row>
    <row r="27" spans="2:8" ht="14.25" x14ac:dyDescent="0.2">
      <c r="B27" s="18" t="s">
        <v>95</v>
      </c>
      <c r="E27" s="16"/>
      <c r="F27" s="15"/>
      <c r="G27" s="16"/>
      <c r="H27" s="15"/>
    </row>
    <row r="28" spans="2:8" ht="14.25" x14ac:dyDescent="0.2">
      <c r="B28" s="18" t="s">
        <v>94</v>
      </c>
      <c r="E28" s="16"/>
      <c r="F28" s="15"/>
      <c r="G28" s="16"/>
      <c r="H28" s="15"/>
    </row>
    <row r="29" spans="2:8" ht="14.25" x14ac:dyDescent="0.2">
      <c r="B29" s="18" t="s">
        <v>93</v>
      </c>
      <c r="E29" s="16"/>
      <c r="F29" s="15"/>
      <c r="G29" s="16"/>
      <c r="H29" s="15"/>
    </row>
    <row r="30" spans="2:8" ht="14.25" x14ac:dyDescent="0.2">
      <c r="B30" s="18" t="s">
        <v>92</v>
      </c>
      <c r="E30" s="16"/>
      <c r="F30" s="15"/>
      <c r="G30" s="16"/>
      <c r="H30" s="15"/>
    </row>
    <row r="31" spans="2:8" ht="14.25" x14ac:dyDescent="0.2">
      <c r="B31" s="18" t="s">
        <v>91</v>
      </c>
      <c r="E31" s="16"/>
      <c r="F31" s="15"/>
      <c r="G31" s="16"/>
      <c r="H31" s="15"/>
    </row>
    <row r="32" spans="2:8" ht="14.25" x14ac:dyDescent="0.2">
      <c r="B32" s="18" t="s">
        <v>90</v>
      </c>
      <c r="E32" s="16"/>
      <c r="F32" s="15"/>
      <c r="G32" s="16"/>
      <c r="H32" s="15"/>
    </row>
    <row r="33" spans="2:8" ht="14.25" x14ac:dyDescent="0.2">
      <c r="B33" s="18" t="s">
        <v>89</v>
      </c>
      <c r="E33" s="16"/>
      <c r="F33" s="15"/>
      <c r="G33" s="16"/>
      <c r="H33" s="15"/>
    </row>
    <row r="34" spans="2:8" ht="14.25" x14ac:dyDescent="0.2">
      <c r="B34" s="18" t="s">
        <v>88</v>
      </c>
      <c r="E34" s="16"/>
      <c r="F34" s="15"/>
      <c r="G34" s="16"/>
      <c r="H34" s="15"/>
    </row>
    <row r="35" spans="2:8" ht="14.25" x14ac:dyDescent="0.2">
      <c r="B35" s="18" t="s">
        <v>87</v>
      </c>
      <c r="E35" s="16"/>
      <c r="F35" s="15"/>
      <c r="G35" s="16"/>
      <c r="H35" s="15"/>
    </row>
    <row r="36" spans="2:8" ht="14.25" x14ac:dyDescent="0.2">
      <c r="B36" s="18" t="s">
        <v>86</v>
      </c>
      <c r="E36" s="16"/>
      <c r="F36" s="15"/>
      <c r="G36" s="16"/>
      <c r="H36" s="15"/>
    </row>
    <row r="37" spans="2:8" ht="14.25" x14ac:dyDescent="0.2">
      <c r="B37" s="18" t="s">
        <v>85</v>
      </c>
      <c r="E37" s="16"/>
      <c r="F37" s="15"/>
      <c r="G37" s="16"/>
      <c r="H37" s="15"/>
    </row>
    <row r="38" spans="2:8" ht="14.25" x14ac:dyDescent="0.2">
      <c r="B38" s="17" t="s">
        <v>84</v>
      </c>
      <c r="E38" s="16"/>
      <c r="F38" s="15"/>
      <c r="G38" s="16"/>
      <c r="H38" s="15"/>
    </row>
    <row r="39" spans="2:8" ht="14.25" x14ac:dyDescent="0.2">
      <c r="B39" s="16"/>
      <c r="E39" s="16"/>
      <c r="F39" s="15"/>
      <c r="G39" s="16"/>
      <c r="H39" s="15"/>
    </row>
    <row r="40" spans="2:8" ht="14.25" x14ac:dyDescent="0.2">
      <c r="B40" s="7" t="s">
        <v>83</v>
      </c>
      <c r="E40" s="16"/>
      <c r="F40" s="15"/>
      <c r="G40" s="16"/>
      <c r="H40" s="15"/>
    </row>
    <row r="41" spans="2:8" ht="14.25" x14ac:dyDescent="0.2">
      <c r="B41" s="12" t="s">
        <v>82</v>
      </c>
      <c r="E41" s="14"/>
      <c r="F41" s="13"/>
      <c r="G41" s="14"/>
      <c r="H41" s="13"/>
    </row>
    <row r="42" spans="2:8" ht="14.25" x14ac:dyDescent="0.2">
      <c r="B42" s="12" t="s">
        <v>81</v>
      </c>
      <c r="F42" s="11"/>
      <c r="H42" s="11"/>
    </row>
    <row r="43" spans="2:8" ht="14.25" customHeight="1" x14ac:dyDescent="0.2">
      <c r="B43" s="12" t="s">
        <v>80</v>
      </c>
      <c r="E43" s="11"/>
      <c r="F43" s="11"/>
      <c r="G43" s="11"/>
      <c r="H43" s="11"/>
    </row>
    <row r="44" spans="2:8" ht="14.25" x14ac:dyDescent="0.2">
      <c r="B44" s="12" t="s">
        <v>79</v>
      </c>
      <c r="E44" s="11"/>
      <c r="F44" s="11"/>
      <c r="G44" s="11"/>
      <c r="H44" s="11"/>
    </row>
    <row r="45" spans="2:8" ht="14.25" x14ac:dyDescent="0.2">
      <c r="B45" s="12" t="s">
        <v>78</v>
      </c>
      <c r="E45" s="11"/>
      <c r="F45" s="11"/>
      <c r="G45" s="11"/>
      <c r="H45" s="11"/>
    </row>
    <row r="46" spans="2:8" ht="14.25" x14ac:dyDescent="0.2">
      <c r="E46" s="11"/>
      <c r="F46" s="11"/>
      <c r="G46" s="11"/>
      <c r="H46" s="11"/>
    </row>
    <row r="47" spans="2:8" ht="14.25" x14ac:dyDescent="0.2">
      <c r="E47" s="11"/>
      <c r="F47" s="11"/>
      <c r="G47" s="11"/>
      <c r="H47" s="11"/>
    </row>
    <row r="48" spans="2:8" ht="15.75" x14ac:dyDescent="0.2">
      <c r="B48" s="10" t="s">
        <v>77</v>
      </c>
    </row>
    <row r="50" spans="2:2" ht="15" x14ac:dyDescent="0.2">
      <c r="B50" s="8" t="s">
        <v>76</v>
      </c>
    </row>
    <row r="51" spans="2:2" ht="15.75" x14ac:dyDescent="0.2">
      <c r="B51" s="9"/>
    </row>
    <row r="52" spans="2:2" ht="14.25" x14ac:dyDescent="0.2">
      <c r="B52" s="7" t="s">
        <v>75</v>
      </c>
    </row>
    <row r="53" spans="2:2" ht="14.25" x14ac:dyDescent="0.2">
      <c r="B53" s="7" t="s">
        <v>74</v>
      </c>
    </row>
    <row r="54" spans="2:2" ht="14.25" x14ac:dyDescent="0.2">
      <c r="B54" s="6" t="s">
        <v>73</v>
      </c>
    </row>
    <row r="55" spans="2:2" ht="14.25" x14ac:dyDescent="0.2">
      <c r="B55" s="6" t="s">
        <v>72</v>
      </c>
    </row>
    <row r="56" spans="2:2" ht="14.25" x14ac:dyDescent="0.2">
      <c r="B56" s="6" t="s">
        <v>71</v>
      </c>
    </row>
    <row r="57" spans="2:2" ht="14.25" x14ac:dyDescent="0.2">
      <c r="B57" s="6" t="s">
        <v>70</v>
      </c>
    </row>
    <row r="58" spans="2:2" ht="14.25" x14ac:dyDescent="0.2">
      <c r="B58" s="6" t="s">
        <v>69</v>
      </c>
    </row>
    <row r="59" spans="2:2" ht="14.25" x14ac:dyDescent="0.2">
      <c r="B59" s="6" t="s">
        <v>68</v>
      </c>
    </row>
    <row r="60" spans="2:2" ht="14.25" x14ac:dyDescent="0.2">
      <c r="B60" s="6" t="s">
        <v>67</v>
      </c>
    </row>
    <row r="61" spans="2:2" ht="14.25" x14ac:dyDescent="0.2">
      <c r="B61" s="6" t="s">
        <v>66</v>
      </c>
    </row>
    <row r="64" spans="2:2" ht="15" x14ac:dyDescent="0.2">
      <c r="B64" s="8" t="s">
        <v>65</v>
      </c>
    </row>
    <row r="66" spans="2:2" ht="14.25" x14ac:dyDescent="0.2">
      <c r="B66" s="7" t="s">
        <v>64</v>
      </c>
    </row>
    <row r="67" spans="2:2" ht="14.25" x14ac:dyDescent="0.2">
      <c r="B67" s="6" t="s">
        <v>63</v>
      </c>
    </row>
    <row r="68" spans="2:2" ht="14.25" x14ac:dyDescent="0.2">
      <c r="B68" s="3" t="s">
        <v>62</v>
      </c>
    </row>
    <row r="69" spans="2:2" ht="14.25" x14ac:dyDescent="0.2">
      <c r="B69" s="3" t="s">
        <v>61</v>
      </c>
    </row>
    <row r="70" spans="2:2" ht="14.25" x14ac:dyDescent="0.2">
      <c r="B70" s="3" t="s">
        <v>60</v>
      </c>
    </row>
    <row r="71" spans="2:2" ht="14.25" x14ac:dyDescent="0.2">
      <c r="B71" s="3" t="s">
        <v>59</v>
      </c>
    </row>
    <row r="72" spans="2:2" ht="14.25" x14ac:dyDescent="0.2">
      <c r="B72" s="3" t="s">
        <v>58</v>
      </c>
    </row>
    <row r="73" spans="2:2" ht="14.25" x14ac:dyDescent="0.2">
      <c r="B73" s="3" t="s">
        <v>57</v>
      </c>
    </row>
    <row r="74" spans="2:2" ht="14.25" x14ac:dyDescent="0.2">
      <c r="B74" s="3" t="s">
        <v>56</v>
      </c>
    </row>
    <row r="75" spans="2:2" ht="14.25" x14ac:dyDescent="0.2">
      <c r="B75" s="3" t="s">
        <v>55</v>
      </c>
    </row>
    <row r="76" spans="2:2" ht="14.25" x14ac:dyDescent="0.2">
      <c r="B76" s="3" t="s">
        <v>54</v>
      </c>
    </row>
    <row r="77" spans="2:2" ht="14.25" x14ac:dyDescent="0.2">
      <c r="B77" s="3" t="s">
        <v>52</v>
      </c>
    </row>
    <row r="78" spans="2:2" ht="14.25" x14ac:dyDescent="0.2">
      <c r="B78" s="3" t="s">
        <v>53</v>
      </c>
    </row>
    <row r="79" spans="2:2" ht="14.25" x14ac:dyDescent="0.2">
      <c r="B79" s="3" t="s">
        <v>833</v>
      </c>
    </row>
    <row r="80" spans="2:2" ht="14.25" x14ac:dyDescent="0.2">
      <c r="B80" s="3" t="s">
        <v>51</v>
      </c>
    </row>
    <row r="81" spans="2:2" ht="14.25" x14ac:dyDescent="0.2">
      <c r="B81" s="3" t="s">
        <v>50</v>
      </c>
    </row>
    <row r="82" spans="2:2" ht="14.25" x14ac:dyDescent="0.2">
      <c r="B82" s="3" t="s">
        <v>49</v>
      </c>
    </row>
    <row r="83" spans="2:2" ht="14.25" x14ac:dyDescent="0.2">
      <c r="B83" s="3" t="s">
        <v>48</v>
      </c>
    </row>
    <row r="84" spans="2:2" ht="14.25" x14ac:dyDescent="0.2">
      <c r="B84" s="3" t="s">
        <v>47</v>
      </c>
    </row>
    <row r="85" spans="2:2" ht="14.25" x14ac:dyDescent="0.2">
      <c r="B85" s="3" t="s">
        <v>46</v>
      </c>
    </row>
    <row r="86" spans="2:2" ht="14.25" x14ac:dyDescent="0.2">
      <c r="B86" s="3" t="s">
        <v>45</v>
      </c>
    </row>
    <row r="87" spans="2:2" ht="14.25" x14ac:dyDescent="0.2">
      <c r="B87" s="3" t="s">
        <v>44</v>
      </c>
    </row>
    <row r="88" spans="2:2" ht="14.25" x14ac:dyDescent="0.2">
      <c r="B88" s="3" t="s">
        <v>43</v>
      </c>
    </row>
    <row r="89" spans="2:2" ht="14.25" x14ac:dyDescent="0.2">
      <c r="B89" s="3" t="s">
        <v>42</v>
      </c>
    </row>
    <row r="90" spans="2:2" ht="14.25" x14ac:dyDescent="0.2">
      <c r="B90" s="3" t="s">
        <v>41</v>
      </c>
    </row>
    <row r="91" spans="2:2" ht="14.25" x14ac:dyDescent="0.2">
      <c r="B91" s="3" t="s">
        <v>40</v>
      </c>
    </row>
    <row r="92" spans="2:2" ht="14.25" x14ac:dyDescent="0.2">
      <c r="B92" s="3" t="s">
        <v>39</v>
      </c>
    </row>
    <row r="93" spans="2:2" ht="14.25" x14ac:dyDescent="0.2">
      <c r="B93" s="3" t="s">
        <v>38</v>
      </c>
    </row>
    <row r="94" spans="2:2" ht="14.25" x14ac:dyDescent="0.2">
      <c r="B94" s="3" t="s">
        <v>37</v>
      </c>
    </row>
    <row r="95" spans="2:2" ht="14.25" x14ac:dyDescent="0.2">
      <c r="B95" s="3" t="s">
        <v>36</v>
      </c>
    </row>
    <row r="96" spans="2:2" ht="14.25" x14ac:dyDescent="0.2">
      <c r="B96" s="3" t="s">
        <v>35</v>
      </c>
    </row>
    <row r="97" spans="2:2" ht="14.25" x14ac:dyDescent="0.2">
      <c r="B97" s="3" t="s">
        <v>34</v>
      </c>
    </row>
    <row r="98" spans="2:2" ht="14.25" x14ac:dyDescent="0.2">
      <c r="B98" s="3" t="s">
        <v>33</v>
      </c>
    </row>
    <row r="99" spans="2:2" ht="14.25" x14ac:dyDescent="0.2">
      <c r="B99" s="3" t="s">
        <v>32</v>
      </c>
    </row>
    <row r="100" spans="2:2" ht="14.25" x14ac:dyDescent="0.2">
      <c r="B100" s="3" t="s">
        <v>31</v>
      </c>
    </row>
    <row r="101" spans="2:2" ht="14.25" x14ac:dyDescent="0.2">
      <c r="B101" s="3" t="s">
        <v>30</v>
      </c>
    </row>
    <row r="102" spans="2:2" ht="14.25" x14ac:dyDescent="0.2">
      <c r="B102" s="3" t="s">
        <v>29</v>
      </c>
    </row>
    <row r="103" spans="2:2" ht="14.25" x14ac:dyDescent="0.2">
      <c r="B103" s="3" t="s">
        <v>28</v>
      </c>
    </row>
    <row r="104" spans="2:2" ht="14.25" x14ac:dyDescent="0.2">
      <c r="B104" s="3" t="s">
        <v>27</v>
      </c>
    </row>
    <row r="105" spans="2:2" ht="14.25" x14ac:dyDescent="0.2">
      <c r="B105" s="3" t="s">
        <v>26</v>
      </c>
    </row>
    <row r="106" spans="2:2" ht="14.25" x14ac:dyDescent="0.2">
      <c r="B106" s="3" t="s">
        <v>25</v>
      </c>
    </row>
    <row r="107" spans="2:2" ht="14.25" x14ac:dyDescent="0.2">
      <c r="B107" s="3" t="s">
        <v>24</v>
      </c>
    </row>
    <row r="108" spans="2:2" ht="14.25" x14ac:dyDescent="0.2">
      <c r="B108" s="3" t="s">
        <v>23</v>
      </c>
    </row>
    <row r="109" spans="2:2" ht="14.25" x14ac:dyDescent="0.2">
      <c r="B109" s="3" t="s">
        <v>22</v>
      </c>
    </row>
    <row r="110" spans="2:2" ht="14.25" x14ac:dyDescent="0.2">
      <c r="B110" s="3" t="s">
        <v>21</v>
      </c>
    </row>
    <row r="111" spans="2:2" ht="14.25" x14ac:dyDescent="0.2">
      <c r="B111" s="3" t="s">
        <v>20</v>
      </c>
    </row>
    <row r="112" spans="2:2" ht="14.25" x14ac:dyDescent="0.2">
      <c r="B112" s="3" t="s">
        <v>19</v>
      </c>
    </row>
    <row r="113" spans="2:2" ht="14.25" x14ac:dyDescent="0.2">
      <c r="B113" s="3" t="s">
        <v>18</v>
      </c>
    </row>
    <row r="114" spans="2:2" ht="14.25" x14ac:dyDescent="0.2">
      <c r="B114" s="3" t="s">
        <v>17</v>
      </c>
    </row>
    <row r="115" spans="2:2" ht="14.25" x14ac:dyDescent="0.2">
      <c r="B115" s="3" t="s">
        <v>16</v>
      </c>
    </row>
    <row r="116" spans="2:2" ht="14.25" x14ac:dyDescent="0.2">
      <c r="B116" s="3" t="s">
        <v>15</v>
      </c>
    </row>
    <row r="117" spans="2:2" ht="14.25" x14ac:dyDescent="0.2">
      <c r="B117" s="3" t="s">
        <v>14</v>
      </c>
    </row>
    <row r="118" spans="2:2" ht="14.25" x14ac:dyDescent="0.2">
      <c r="B118" s="3" t="s">
        <v>13</v>
      </c>
    </row>
    <row r="119" spans="2:2" ht="14.25" x14ac:dyDescent="0.2">
      <c r="B119" s="3" t="s">
        <v>12</v>
      </c>
    </row>
    <row r="120" spans="2:2" ht="14.25" x14ac:dyDescent="0.2">
      <c r="B120" s="3" t="s">
        <v>11</v>
      </c>
    </row>
    <row r="121" spans="2:2" ht="14.25" x14ac:dyDescent="0.2">
      <c r="B121" s="3" t="s">
        <v>10</v>
      </c>
    </row>
    <row r="122" spans="2:2" ht="14.25" x14ac:dyDescent="0.2">
      <c r="B122" s="3" t="s">
        <v>9</v>
      </c>
    </row>
    <row r="123" spans="2:2" ht="14.25" x14ac:dyDescent="0.2">
      <c r="B123" s="3" t="s">
        <v>8</v>
      </c>
    </row>
    <row r="124" spans="2:2" ht="14.25" x14ac:dyDescent="0.2">
      <c r="B124" s="3" t="s">
        <v>7</v>
      </c>
    </row>
    <row r="125" spans="2:2" ht="14.25" x14ac:dyDescent="0.2">
      <c r="B125" s="3" t="s">
        <v>6</v>
      </c>
    </row>
    <row r="126" spans="2:2" ht="14.25" x14ac:dyDescent="0.2">
      <c r="B126" s="3" t="s">
        <v>5</v>
      </c>
    </row>
    <row r="127" spans="2:2" ht="14.25" x14ac:dyDescent="0.2">
      <c r="B127" s="3" t="s">
        <v>4</v>
      </c>
    </row>
    <row r="128" spans="2:2" ht="14.25" x14ac:dyDescent="0.2">
      <c r="B128" s="3" t="s">
        <v>3</v>
      </c>
    </row>
    <row r="129" spans="2:2" ht="14.25" x14ac:dyDescent="0.2">
      <c r="B129" s="3" t="s">
        <v>2</v>
      </c>
    </row>
    <row r="130" spans="2:2" ht="14.25" x14ac:dyDescent="0.2">
      <c r="B130" s="6"/>
    </row>
    <row r="133" spans="2:2" ht="31.5" x14ac:dyDescent="0.2">
      <c r="B133" s="5" t="s">
        <v>1</v>
      </c>
    </row>
    <row r="134" spans="2:2" ht="15.75" x14ac:dyDescent="0.25">
      <c r="B134" s="4"/>
    </row>
    <row r="135" spans="2:2" ht="14.25" x14ac:dyDescent="0.2">
      <c r="B135" s="3" t="s">
        <v>0</v>
      </c>
    </row>
    <row r="139" spans="2:2" x14ac:dyDescent="0.2">
      <c r="B139" s="2" t="s">
        <v>1018</v>
      </c>
    </row>
    <row r="140" spans="2:2" x14ac:dyDescent="0.2">
      <c r="B140" s="111" t="s">
        <v>1059</v>
      </c>
    </row>
  </sheetData>
  <hyperlinks>
    <hyperlink ref="B15" location="'Tabla 1'!A1" display="Tabla 1: Total sector público empresarial"/>
    <hyperlink ref="B18" location="'Tabla 2.1'!A1" display="Tabla 2.1: Sociedades no financieras controladas por el Estado"/>
    <hyperlink ref="B19" location="'Tabla 2.2'!A1" display="Tabla 2.2: Sociedades no financieras controladas por las Administraciones Territoriales"/>
    <hyperlink ref="B21" location="'Tabla 2.2.1.1'!A1" display="Tabla 2.2.1.1: Sociedades no financieras controladas por Andalucia"/>
    <hyperlink ref="B22" location="'Tabla 2.2.1.2'!A1" display="Tabla 2.2.1.2: Sociedades no financieras controladas por Aragón"/>
    <hyperlink ref="B23" location="'Tabla 2.2.1.3'!A1" display="Tabla 2.2.1.3: Sociedades no financieras controldas por Asturias"/>
    <hyperlink ref="B24" location="'Tabla 2.2.1.4'!A1" display="Tabla 2.2.1.4: Sociedades no financieras controladas por Baleares"/>
    <hyperlink ref="B25" location="'Tabla 2.2.1.5'!A1" display="Tabla 2.2.1.5: Sociedades no financieras controladas por Canarias"/>
    <hyperlink ref="B26" location="'Tabla 2.2.1.6'!A1" display="Tabla 2.2.1.6: Sociedades no financieras controladas por Cantabria"/>
    <hyperlink ref="B27" location="'Tabla 2.2.1.7'!A1" display="Tabla 2.2.1.7: Sociedades no financieras controldas por Castilla-León"/>
    <hyperlink ref="B28" location="'Tabla 2.2.1.8'!A1" display="Tabla 2.2.1.8: Sociedades no financieras controladas por Castilla-La Mancha"/>
    <hyperlink ref="B29" location="'Tabla 2.2.1.9'!A1" display="Tabla 2.2.1.9: Sociedades no financieras controladas por Cataluña"/>
    <hyperlink ref="B30" location="'Tabla 2.2.1.10'!A1" display="Tabla 2.2.1.10: Sociedades no financieras controladas por Extremadura"/>
    <hyperlink ref="B31" location="'Tabla 2.2.1.11'!A1" display="Tabla 2.2.1.11: Sociedades no financieras controladas por Galicia"/>
    <hyperlink ref="B32" location="'Tabla 2.2.1.12'!A1" display="Tabla 2.2.1.12: Sociedades no financieras controldas por Madrid"/>
    <hyperlink ref="B33" location="'Tabla 2.2.1.13'!A1" display="Tabla 2.2.1.13: Sociedades no financieras controladas por Murcia"/>
    <hyperlink ref="B34" location="'Tabla 2.2.1.14'!A1" display="Tabla 2.2.1.14: Sociedades no financieras controladas por Navarra"/>
    <hyperlink ref="B35" location="'Tabla 2.2.1.15'!A1" display="Tabla 2.2.1.15: Sociedades no financieras controladas por País Vasco"/>
    <hyperlink ref="B36" location="'Tabla 2.2.1.16'!A1" display="Tabla 2.2.1.16: Sociedades no financieras controladas por La Rioja"/>
    <hyperlink ref="B37" location="'Tabla 2.2.1.17'!A1" display="Tabla 2.2.1.17: Sociedades no financieras controladas por Valencia"/>
    <hyperlink ref="B38" location="'Tabla 2.3'!A1" display="Tabla 2.3 Sociedades no financieras controladas por las Corporaciones Locales"/>
    <hyperlink ref="B40" location="'Tabla 3'!A1" display="Tabla 3: Instituciones financieras públicas"/>
    <hyperlink ref="B41" location="'Tabla 3.1'!A1" display="Tabla 3.1: Banco Central"/>
    <hyperlink ref="B42" location="'Tabla 3.2'!A1" display="Tabla 3.2: Otras instituciones financieras monetarias públicas"/>
    <hyperlink ref="B43" location="'Tabla 3.3'!A1" display="Tabla 3.3: Otros intermediarios financieros públicos"/>
    <hyperlink ref="B44" location="'Tabla 3.4'!A1" display="Tabla 3.4: Auxiliares financieos públicos"/>
    <hyperlink ref="B45" location="'Tabla 3.5'!A1" display="Tabla 3.5: Empresas de seguro y fondo de pensiones públicos"/>
    <hyperlink ref="B52" location="'Tabla 4'!A1" display="Tabla 4: Rama 1. Agricultura, ganadería, silvicultura y pesca"/>
    <hyperlink ref="B53" location="'Tabla 5'!A1" display="Tabla 5: Rama 2. Industrias extractivas, industria manufacturera; suministro de energía eléctrica, gas, vapor y aire acondicionado; suminsitro de agua; actividades de saneamiento, gestión de residuos y descontaminación"/>
    <hyperlink ref="B54" location="'Tabla 6'!A1" display="Tabla 6: Rama 3. Construcción"/>
    <hyperlink ref="B55" location="'Tabla 7'!A1" display="Tabla 7: Rama 4. Comercio al por mayor y al por menor, reparación de vehículos de motor y motocicletas; transportes y almacenameinto; hostelería"/>
    <hyperlink ref="B56" location="'Tabla 8'!A1" display="Tabla 8: Rama 5. Información y comunicaciones"/>
    <hyperlink ref="B57" location="'Tabla 9'!A1" display="Tabla 9: Rama 6. Actividades financieras y de seguros"/>
    <hyperlink ref="B58" location="'Tabla 10'!A1" display="Tabla 10: Rama 7. Actividades inmobiliarias"/>
    <hyperlink ref="B59" location="'Tabla 11'!A1" display="Tabla 11: Rama 8. Actividades profesionales, científicas y técnicas; actividades administrativas y servicios auxiliares"/>
    <hyperlink ref="B60" location="'Tabla 12'!A1" display="Tabla 12: Rama 9. Administración Pública y defensa; Seguridad Social obligatoria; educación; actividades sanitarias y de servicios sociales"/>
    <hyperlink ref="B61" location="'Tabla 13'!A1" display="Tabla 13: Rama 10. Actividades artísticas, recreativas y de entretenimietno; reparación de ar´ticulos de uso doméstico y otros servicios"/>
    <hyperlink ref="B66" location="'Tabla 14'!A1" display="Tabla 14: Rama 1. Agricultura, ganadería, caza  y servicios relacionados con las mismas"/>
    <hyperlink ref="B67" location="'Tabla 15'!A1" display="Tabla 15: Rama 2. Silvicultura y explotación forestal"/>
    <hyperlink ref="B69" location="'Tabla 17'!A1" display="Tabla 17: Rama 4. Industrias extractivas"/>
    <hyperlink ref="B72" location="'Tabla 20'!A1" display="Tabla 18: Rama 7. Industria de la madera y el corcho, excepto muebles; cestería y espartería"/>
    <hyperlink ref="B74" location="'Tabla 22'!A1" display="Tabla 19: Rama 9. Artes gráficas y reproducción de soportes grabados"/>
    <hyperlink ref="B77" location="'Tabla 25'!A1" display="Tabla 20: Rama 12. Fabricación de productos farmacéuticos"/>
    <hyperlink ref="B80" location="'Tabla 28'!A1" display="Tabla 21: Rama 15. Metalurgia; fabricación de productos de hierro, acero y ferroaleaciones"/>
    <hyperlink ref="B81" location="'Tabla 29'!A1" display="Tabla 22: Rama 16. Fabricación de productos metálicos, excepto maquinaria y equipo"/>
    <hyperlink ref="B82" location="'Tabla 30'!A1" display="Tabla 30: Rama 17. Fabricación de productos informáticos, electrónicos y ópticos"/>
    <hyperlink ref="B85" location="'Tabla 33'!A1" display="Tabla 33: Rama 20. Fabricación de vehículos de motor, remolques y semirremolques"/>
    <hyperlink ref="B86" location="'Tabla 34'!A1" display="Tabla 34: Rama 21. Fabricación de otro material de transporte"/>
    <hyperlink ref="B88" location="'Tabla 36'!A1" display="Tabla 36: Rama 23. Reparación e instalación de maquinaria y equipo"/>
    <hyperlink ref="B89" location="'Tabla 37'!A1" display="Tabla 37: Rama 24. Suministro de energía eléctrica, gas, vapor y aire acondicionado"/>
    <hyperlink ref="B90" location="'Tabla 38'!A1" display="Tabla 38: Rama 25. Captación, depuración y distribución de agua"/>
    <hyperlink ref="B91" location="'Tabla 39'!A1" display="Tabla 39: Rama 26. Recogida y tratamiento de aguas residuales; recogida, tratamiento y eliminación de residuos; valorización; actividades de descontaminación y otros servicios de gestión de residuos"/>
    <hyperlink ref="B92" location="'Tabla 40'!A1" display="Tabla 40: Rama 27. Construcción"/>
    <hyperlink ref="B93" location="'Tabla 41'!A1" display="Tabla 41: Rama 28. Venta y reparación de vehículos de motor y motocicletas"/>
    <hyperlink ref="B94" location="'Tabla 42'!A1" display="Tabla 42: Rama 29. Comercio al por mayor e intermediarios del comercio, excepto de vehículos de motor y motocicletas"/>
    <hyperlink ref="B99" location="'Tabla 47'!A1" display="Tabla 47: Rama 34. Almacenamiento y actividades anexas al transporte"/>
    <hyperlink ref="B100" location="'Tabla 48'!A1" display="Tabla 48: Rama 35. Actividades postales y de correos"/>
    <hyperlink ref="B101" location="'Tabla 49'!A1" display="Tabla 49: Rama 36. Servicios de alojamiento; servicios de comidas y bebidas"/>
    <hyperlink ref="B102" location="'Tabla 50'!A1" display="Tabla 50: Rama 37. Edición"/>
    <hyperlink ref="B103" location="'Tabla 51'!A1" display="Tabla 51: Rama 38. Actividades cinematográficas, de vídeo y de programas de televisión, grabación de sonido y edición musical: actividades de programación y emisión de radio y televisión"/>
    <hyperlink ref="B104" location="'Tabla 52'!A1" display="Tabla 52: Rama 39. Telecomunicaciones"/>
    <hyperlink ref="B105" location="'Tabla 53'!A1" display="Tabla 53: Rama 40. Programación, consultoría y otras actividades relacionadas con la informática; servicios de información"/>
    <hyperlink ref="B106" location="'Tabla 54'!A1" display="Tabla 54: Rama 41. Servicios financieros, excepto seguros y fondos de pensiones"/>
    <hyperlink ref="B107" location="'Tabla 55'!A1" display="Tabla 55: Rama 42. Seguros, reaseguros y fondos de pensiones, excepto Seguridad Social Obligatoria"/>
    <hyperlink ref="B108" location="'Tabla 56'!A1" display="Tabla 56: Rama 43. Actividades auxiliares a los servicios financieros y a los seguros"/>
    <hyperlink ref="B109" location="'Tabla 57'!A1" display="Tabla 57: Rama 44. Actividades inmobiliarias"/>
    <hyperlink ref="B110" location="'Tabla 58'!A1" display="Tabla 58: Rama 45. Actividades jurídicas y de contabilidad, actividades de las sedes centrales, actividades de consultoría de gestión empresarial"/>
    <hyperlink ref="B111" location="'Tabla 59'!A1" display="Tabla 59: Rama 46 Servicios técnicos de arquitectura e ingeniería; ensayos y análisis técnicos"/>
    <hyperlink ref="B112" location="'Tabla 60'!A1" display="Tabla 60: Rama 47. Investigación y desarrollo"/>
    <hyperlink ref="B113" location="'Tabla 61'!A1" display="Tabla 61: Rama 48. Publicidad y estudios de mercado"/>
    <hyperlink ref="B114" location="'Tabla 62'!A1" display="Tabla 62: Rama 49. Otras actividades profesionales, científicas y técnicas; actividades veterinarias"/>
    <hyperlink ref="B115" location="'Tabla 63'!A1" display="Tabla 63: Rama 50. Actividades de alquiler"/>
    <hyperlink ref="B117" location="'Tabla 65'!A1" display="Tabla 65: Rama 52. Actividades de agencias de viajes. Operadores turísticos, servicios de reservas y actividades relacionadas con los mismos"/>
    <hyperlink ref="B119" location="'Tabla 67'!A1" display="Tabla 67: Rama 54. Administración Pública y defensa; Seguridad Social obligatoria"/>
    <hyperlink ref="B120" location="'Tabla 68'!A1" display="Tabla 68: Rama 55. Educación"/>
    <hyperlink ref="B121" location="'Tabla 69'!A1" display="Tabla 69: Rama 56. Actividades sanitarias"/>
    <hyperlink ref="B122" location="'Tabla 70'!A1" display="Tabla 70: Rama 57. Actividades de servicios sociales"/>
    <hyperlink ref="B123" location="'Tabla 71'!A1" display="Tabla 71: Rama 58. Actividades de creación, artísticas y espectáculos,; actividades de bibliotecas, archivos, museos y otras actividades culturales, juegos de azar y apuestas"/>
    <hyperlink ref="B124" location="'Tabla 72'!A1" display="Tabla 72: Rama 59. Actividades deportivas, recreativas y de entretenimiento"/>
    <hyperlink ref="B125" location="'Tabla 73'!A1" display="Tabla 73: Rama 60. Actividades asociativas"/>
    <hyperlink ref="B127" location="'Tabla 75'!A1" display="Tabla 75: Rama 62. Otros servicios sociales"/>
    <hyperlink ref="B135" location="'Tabla 78'!A1" display="Tabla 62: Clasificación por ramas de actividad y Comunidad Autónoma"/>
    <hyperlink ref="B11" location="'Inventario empresas'!A1" display="Inventario de empresas "/>
    <hyperlink ref="B95" location="'Tabla 43'!A1" display="Tabla 43: Rama 30. Comercio al por menor, excepto de vehículos de motor y motocicletas"/>
    <hyperlink ref="B96" location="'Tabla 44'!A1" display="Tabla 44: Rama 31. Transporte terrestre y por tubería"/>
    <hyperlink ref="B20" location="'Tabla 2.2.1'!A1" display="Tabla 2.2.1: Sociedades no financieras controladas por las Comunidades Autónomas"/>
    <hyperlink ref="B8" location="'Nota metodológica'!A1" display="Nota Metodológica"/>
    <hyperlink ref="B68" location="'Tabla 16'!A1" display="Tabla 16: Rama 3. Pesca y acuicultura"/>
    <hyperlink ref="B71" location="'Tabla 19'!A1" display="Tabla 19: Rama 6. Industria textil, confección de prendas de vestir e industria del cuero y del calzado"/>
    <hyperlink ref="B70" location="'Tabla 18'!A1" display="Tabla 18: Rama 5. Industria de la alimentación, fabricación de bebidas e industria del tabaco"/>
    <hyperlink ref="B73" location="'Tabla 21'!A1" display="Tabla 21: Rama 8. Industria del papel"/>
    <hyperlink ref="B75:B76" location="'Tabla 22'!A1" display="Tabla 19: Rama 9. Artes gráficas y reproducción de soportes grabados"/>
    <hyperlink ref="B75" location="'Tabla 23'!A1" display="Tabla 23: Rama 10. Coquerías y refino de petróleo"/>
    <hyperlink ref="B76" location="'Tabla 24'!A1" display="Tabla 24: Rama 11. Industria química"/>
    <hyperlink ref="B78:B79" location="'Tabla 25'!A1" display="Tabla 20: Rama 12. Fabricación de productos farmacéuticos"/>
    <hyperlink ref="B78" location="'Tabla 26'!A1" display="Tabla 26: Rama 13. Fabricación de productos de caucho y plásticos"/>
    <hyperlink ref="B83:B84" location="'Tabla 30'!A1" display="Tabla 30: Rama 17. Fabricación de productos informáticos, electrónicos y ópticos"/>
    <hyperlink ref="B83" location="'Tabla 31'!A1" display="Tabla 31: Rama 18. Fabricación de material y equipo eléctrico"/>
    <hyperlink ref="B84" location="'Tabla 32'!A1" display="Tabla 32: Rama 19. Fabricación de maquinaria y equipo n.c.o.p."/>
    <hyperlink ref="B87" location="'Tabla 35'!A1" display="Tabla 35: Rama 22. Fabricación de muebles; otras industrias manufactureras"/>
    <hyperlink ref="B97:B98" location="'Tabla 44'!A1" display="Tabla 44: Rama 31. Transporte terrestre y por tubería"/>
    <hyperlink ref="B97" location="'Tabla 45'!A1" display="Tabla 45: Rama 32. Transporte marítimo y por vías navegables interiores"/>
    <hyperlink ref="B98" location="'Tabla 46'!A1" display="Tabla 46: Rama 33. Transporte aéreo"/>
    <hyperlink ref="B116" location="'Tabla 64'!A1" display="Tabla 64: Rama 51. Actividades relacionadas con el empleo"/>
    <hyperlink ref="B126" location="'Tabla 74'!A1" display="Tabla 74: Rama 61. Reparación de ordenadors, efectos personales y artículos de uso doméstico"/>
    <hyperlink ref="B128:B129" location="'Tabla 75'!A1" display="Tabla 75: Rama 62. Otros servicios sociales"/>
    <hyperlink ref="B128" location="'Tabla 76'!A1" display="Tabla 76: Rama 63. Actividades de los hogares como empleadores de personal doméstico y como productores de bienes y servicios para uso propio"/>
    <hyperlink ref="B129" location="'Tabla 77'!A1" display="Tabla 77: Rama 64. Actividades de organizaciones y organismos internacionales"/>
    <hyperlink ref="B118" location="'Tabla 66'!A1" display="Tabla 66: Rama 53. Actividades de seguridad e investigación; servicios a edificios y actividades de jardinería; actividades administrativas de oficina y otras actividades auxiliares a las empresas"/>
    <hyperlink ref="B17" location="'Tabla 2'!A1" display="Tabla 2: Sociedades no financieras públicas"/>
    <hyperlink ref="B79" location="'Tabla 27'!A1" display="Tabla 25: Rama 14. Fabricación de otros productos minerales no metálicos"/>
  </hyperlinks>
  <pageMargins left="0.2" right="0.2" top="0.46" bottom="0.24"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654</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49602</v>
      </c>
      <c r="D11" s="81" t="s">
        <v>645</v>
      </c>
      <c r="E11" s="85" t="s">
        <v>644</v>
      </c>
      <c r="F11" s="82"/>
      <c r="G11" s="83" t="s">
        <v>643</v>
      </c>
      <c r="H11" s="86" t="s">
        <v>642</v>
      </c>
      <c r="I11" s="87">
        <f>I12+I13</f>
        <v>90996</v>
      </c>
    </row>
    <row r="12" spans="2:14" x14ac:dyDescent="0.2">
      <c r="B12" s="84">
        <f>I11-B11</f>
        <v>41394</v>
      </c>
      <c r="D12" s="85" t="s">
        <v>632</v>
      </c>
      <c r="E12" s="66" t="s">
        <v>631</v>
      </c>
      <c r="F12" s="82"/>
      <c r="G12" s="88" t="s">
        <v>641</v>
      </c>
      <c r="H12" s="83"/>
      <c r="I12" s="87">
        <v>90996</v>
      </c>
    </row>
    <row r="13" spans="2:14" x14ac:dyDescent="0.2">
      <c r="B13" s="84">
        <v>11814</v>
      </c>
      <c r="D13" s="81" t="s">
        <v>640</v>
      </c>
      <c r="E13" s="85" t="s">
        <v>564</v>
      </c>
      <c r="F13" s="82"/>
      <c r="G13" s="88" t="s">
        <v>639</v>
      </c>
      <c r="I13" s="87">
        <v>0</v>
      </c>
    </row>
    <row r="14" spans="2:14" x14ac:dyDescent="0.2">
      <c r="B14" s="84">
        <f>B12-B13</f>
        <v>29580</v>
      </c>
      <c r="D14" s="81" t="s">
        <v>638</v>
      </c>
      <c r="E14" s="66" t="s">
        <v>637</v>
      </c>
      <c r="F14" s="82"/>
      <c r="G14" s="88"/>
      <c r="H14" s="83"/>
      <c r="I14" s="87"/>
    </row>
    <row r="15" spans="2:14" ht="7.15" customHeight="1" x14ac:dyDescent="0.2">
      <c r="B15" s="84"/>
      <c r="F15" s="82"/>
      <c r="G15" s="83"/>
      <c r="H15" s="83"/>
      <c r="I15" s="87"/>
    </row>
    <row r="16" spans="2:14" x14ac:dyDescent="0.2">
      <c r="B16" s="89">
        <f>B11+B12</f>
        <v>90996</v>
      </c>
      <c r="C16" s="78"/>
      <c r="D16" s="90" t="s">
        <v>553</v>
      </c>
      <c r="E16" s="78"/>
      <c r="F16" s="91"/>
      <c r="G16" s="90" t="s">
        <v>553</v>
      </c>
      <c r="H16" s="78"/>
      <c r="I16" s="92">
        <f>I11</f>
        <v>90996</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16970</v>
      </c>
      <c r="D26" s="81" t="s">
        <v>634</v>
      </c>
      <c r="E26" s="85" t="s">
        <v>633</v>
      </c>
      <c r="F26" s="82"/>
      <c r="G26" s="88" t="s">
        <v>632</v>
      </c>
      <c r="H26" s="68" t="s">
        <v>631</v>
      </c>
      <c r="I26" s="87">
        <f>+B12</f>
        <v>41394</v>
      </c>
    </row>
    <row r="27" spans="2:9" x14ac:dyDescent="0.2">
      <c r="B27" s="84">
        <v>12886</v>
      </c>
      <c r="D27" s="85" t="s">
        <v>630</v>
      </c>
      <c r="F27" s="82"/>
      <c r="G27" s="83"/>
      <c r="H27" s="83"/>
      <c r="I27" s="87"/>
    </row>
    <row r="28" spans="2:9" x14ac:dyDescent="0.2">
      <c r="B28" s="84">
        <f>B29+B30</f>
        <v>4084</v>
      </c>
      <c r="D28" s="85" t="s">
        <v>629</v>
      </c>
      <c r="F28" s="82"/>
      <c r="G28" s="83"/>
      <c r="H28" s="83"/>
      <c r="I28" s="87"/>
    </row>
    <row r="29" spans="2:9" x14ac:dyDescent="0.2">
      <c r="B29" s="84">
        <v>4084</v>
      </c>
      <c r="D29" s="85" t="s">
        <v>628</v>
      </c>
      <c r="F29" s="82"/>
      <c r="G29" s="83"/>
      <c r="H29" s="83"/>
      <c r="I29" s="87"/>
    </row>
    <row r="30" spans="2:9" x14ac:dyDescent="0.2">
      <c r="B30" s="84">
        <v>0</v>
      </c>
      <c r="D30" s="85" t="s">
        <v>627</v>
      </c>
      <c r="F30" s="82"/>
      <c r="G30" s="83"/>
      <c r="H30" s="83"/>
      <c r="I30" s="87"/>
    </row>
    <row r="31" spans="2:9" ht="12.75" customHeight="1" x14ac:dyDescent="0.2">
      <c r="B31" s="84">
        <v>623</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23801</v>
      </c>
      <c r="D33" s="85" t="s">
        <v>621</v>
      </c>
      <c r="E33" s="66" t="s">
        <v>620</v>
      </c>
      <c r="F33" s="82"/>
      <c r="G33" s="83"/>
      <c r="H33" s="83"/>
      <c r="I33" s="87"/>
    </row>
    <row r="34" spans="2:9" x14ac:dyDescent="0.2">
      <c r="B34" s="84"/>
      <c r="F34" s="82"/>
      <c r="G34" s="83"/>
      <c r="H34" s="83"/>
      <c r="I34" s="87"/>
    </row>
    <row r="35" spans="2:9" x14ac:dyDescent="0.2">
      <c r="B35" s="89">
        <f>B26+B31+B32+B33</f>
        <v>41394</v>
      </c>
      <c r="C35" s="78"/>
      <c r="D35" s="90" t="s">
        <v>553</v>
      </c>
      <c r="E35" s="78"/>
      <c r="F35" s="91"/>
      <c r="G35" s="90" t="s">
        <v>553</v>
      </c>
      <c r="H35" s="78"/>
      <c r="I35" s="92">
        <f>I26</f>
        <v>41394</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2700</v>
      </c>
      <c r="D42" s="81" t="s">
        <v>619</v>
      </c>
      <c r="E42" s="88" t="s">
        <v>618</v>
      </c>
      <c r="F42" s="82"/>
      <c r="G42" s="85" t="s">
        <v>621</v>
      </c>
      <c r="H42" s="66" t="s">
        <v>620</v>
      </c>
      <c r="I42" s="87">
        <f>+B33</f>
        <v>23801</v>
      </c>
    </row>
    <row r="43" spans="2:9" ht="15" x14ac:dyDescent="0.2">
      <c r="B43" s="84">
        <v>2700</v>
      </c>
      <c r="C43" s="58"/>
      <c r="D43" s="95" t="s">
        <v>617</v>
      </c>
      <c r="F43" s="62"/>
      <c r="G43" s="79" t="s">
        <v>619</v>
      </c>
      <c r="H43" s="96" t="s">
        <v>618</v>
      </c>
      <c r="I43" s="87">
        <f>I44+I45+I47+I48+I49</f>
        <v>1617</v>
      </c>
    </row>
    <row r="44" spans="2:9" x14ac:dyDescent="0.2">
      <c r="B44" s="84">
        <v>0</v>
      </c>
      <c r="D44" s="85" t="s">
        <v>616</v>
      </c>
      <c r="F44" s="82"/>
      <c r="G44" s="95" t="s">
        <v>617</v>
      </c>
      <c r="I44" s="87">
        <v>1617</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22718</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25418</v>
      </c>
      <c r="C52" s="78"/>
      <c r="D52" s="78" t="s">
        <v>553</v>
      </c>
      <c r="E52" s="78"/>
      <c r="F52" s="91"/>
      <c r="G52" s="78" t="s">
        <v>553</v>
      </c>
      <c r="H52" s="78"/>
      <c r="I52" s="92">
        <f>I42+I43+I50</f>
        <v>25418</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12</v>
      </c>
      <c r="D59" s="81" t="s">
        <v>609</v>
      </c>
      <c r="E59" s="86" t="s">
        <v>608</v>
      </c>
      <c r="F59" s="82"/>
      <c r="G59" s="88" t="s">
        <v>607</v>
      </c>
      <c r="H59" s="66" t="s">
        <v>606</v>
      </c>
      <c r="I59" s="87">
        <f>+B49</f>
        <v>22718</v>
      </c>
    </row>
    <row r="60" spans="2:9" x14ac:dyDescent="0.2">
      <c r="B60" s="84">
        <v>12</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2</v>
      </c>
    </row>
    <row r="64" spans="2:9" x14ac:dyDescent="0.2">
      <c r="B64" s="84">
        <f>B65+B66+B67</f>
        <v>3812</v>
      </c>
      <c r="D64" s="81" t="s">
        <v>597</v>
      </c>
      <c r="E64" s="81" t="s">
        <v>596</v>
      </c>
      <c r="F64" s="82"/>
      <c r="G64" s="85" t="s">
        <v>595</v>
      </c>
      <c r="I64" s="87">
        <v>0</v>
      </c>
    </row>
    <row r="65" spans="2:9" x14ac:dyDescent="0.2">
      <c r="B65" s="84">
        <v>67</v>
      </c>
      <c r="D65" s="85" t="s">
        <v>595</v>
      </c>
      <c r="F65" s="82"/>
      <c r="G65" s="88" t="s">
        <v>594</v>
      </c>
      <c r="I65" s="87">
        <v>2</v>
      </c>
    </row>
    <row r="66" spans="2:9" x14ac:dyDescent="0.2">
      <c r="B66" s="84">
        <v>0</v>
      </c>
      <c r="D66" s="85" t="s">
        <v>594</v>
      </c>
      <c r="F66" s="82"/>
      <c r="G66" s="88" t="s">
        <v>593</v>
      </c>
      <c r="I66" s="87">
        <v>0</v>
      </c>
    </row>
    <row r="67" spans="2:9" x14ac:dyDescent="0.2">
      <c r="B67" s="84">
        <v>3745</v>
      </c>
      <c r="D67" s="85" t="s">
        <v>593</v>
      </c>
      <c r="F67" s="82"/>
      <c r="G67" s="83"/>
      <c r="H67" s="83"/>
      <c r="I67" s="87"/>
    </row>
    <row r="68" spans="2:9" x14ac:dyDescent="0.2">
      <c r="B68" s="84">
        <f>I70-B59-B62-B64</f>
        <v>18896</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22720</v>
      </c>
      <c r="C70" s="78"/>
      <c r="D70" s="78" t="s">
        <v>553</v>
      </c>
      <c r="E70" s="78"/>
      <c r="F70" s="91"/>
      <c r="G70" s="78" t="s">
        <v>553</v>
      </c>
      <c r="H70" s="78"/>
      <c r="I70" s="92">
        <f>I59+I60+I63</f>
        <v>22720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18896</v>
      </c>
    </row>
    <row r="78" spans="2:9" x14ac:dyDescent="0.2">
      <c r="B78" s="84"/>
      <c r="E78" s="85" t="s">
        <v>585</v>
      </c>
      <c r="F78" s="82"/>
      <c r="G78" s="88"/>
      <c r="H78" s="85"/>
      <c r="I78" s="87"/>
    </row>
    <row r="79" spans="2:9" x14ac:dyDescent="0.2">
      <c r="B79" s="84">
        <f>I82-B77</f>
        <v>18896</v>
      </c>
      <c r="D79" s="85" t="s">
        <v>580</v>
      </c>
      <c r="E79" s="68" t="s">
        <v>584</v>
      </c>
      <c r="F79" s="82"/>
      <c r="G79" s="83"/>
      <c r="H79" s="83"/>
      <c r="I79" s="87"/>
    </row>
    <row r="80" spans="2:9" x14ac:dyDescent="0.2">
      <c r="B80" s="84">
        <f>B79-B13</f>
        <v>7082</v>
      </c>
      <c r="D80" s="85" t="s">
        <v>583</v>
      </c>
      <c r="E80" s="66" t="s">
        <v>579</v>
      </c>
      <c r="F80" s="82"/>
      <c r="G80" s="83"/>
      <c r="H80" s="83"/>
      <c r="I80" s="87"/>
    </row>
    <row r="81" spans="2:9" x14ac:dyDescent="0.2">
      <c r="B81" s="84"/>
      <c r="F81" s="82"/>
      <c r="G81" s="83"/>
      <c r="H81" s="83"/>
      <c r="I81" s="87"/>
    </row>
    <row r="82" spans="2:9" x14ac:dyDescent="0.2">
      <c r="B82" s="89">
        <f>B77+B79</f>
        <v>18896</v>
      </c>
      <c r="C82" s="78"/>
      <c r="D82" s="78" t="s">
        <v>553</v>
      </c>
      <c r="E82" s="78"/>
      <c r="F82" s="91"/>
      <c r="G82" s="78" t="s">
        <v>553</v>
      </c>
      <c r="H82" s="78"/>
      <c r="I82" s="92">
        <f>I77</f>
        <v>18896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7132</v>
      </c>
      <c r="D92" s="85" t="s">
        <v>567</v>
      </c>
      <c r="E92" s="66" t="s">
        <v>566</v>
      </c>
      <c r="F92" s="82"/>
      <c r="G92" s="85" t="s">
        <v>580</v>
      </c>
      <c r="H92" s="66" t="s">
        <v>579</v>
      </c>
      <c r="I92" s="87">
        <f>+B80</f>
        <v>7082</v>
      </c>
    </row>
    <row r="93" spans="2:9" x14ac:dyDescent="0.2">
      <c r="B93" s="84"/>
      <c r="E93" s="68" t="s">
        <v>563</v>
      </c>
      <c r="F93" s="82"/>
      <c r="G93" s="88" t="s">
        <v>578</v>
      </c>
      <c r="H93" s="81" t="s">
        <v>577</v>
      </c>
      <c r="I93" s="87">
        <f>I94+I95</f>
        <v>50</v>
      </c>
    </row>
    <row r="94" spans="2:9" x14ac:dyDescent="0.2">
      <c r="B94" s="84"/>
      <c r="E94" s="85"/>
      <c r="F94" s="82"/>
      <c r="G94" s="88" t="s">
        <v>576</v>
      </c>
      <c r="I94" s="87">
        <v>0</v>
      </c>
    </row>
    <row r="95" spans="2:9" x14ac:dyDescent="0.2">
      <c r="B95" s="84"/>
      <c r="E95" s="85"/>
      <c r="F95" s="82"/>
      <c r="G95" s="88" t="s">
        <v>575</v>
      </c>
      <c r="I95" s="87">
        <v>50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7132</v>
      </c>
      <c r="C99" s="78"/>
      <c r="D99" s="78" t="s">
        <v>553</v>
      </c>
      <c r="E99" s="78"/>
      <c r="F99" s="91"/>
      <c r="G99" s="78" t="s">
        <v>553</v>
      </c>
      <c r="H99" s="78"/>
      <c r="I99" s="92">
        <f>I92+I93+I96</f>
        <v>7132</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8347</v>
      </c>
      <c r="D106" s="85" t="s">
        <v>570</v>
      </c>
      <c r="E106" s="103" t="s">
        <v>569</v>
      </c>
      <c r="F106" s="82"/>
      <c r="G106" s="83"/>
      <c r="H106" s="83"/>
      <c r="I106" s="82"/>
    </row>
    <row r="107" spans="2:9" x14ac:dyDescent="0.2">
      <c r="B107" s="84">
        <v>8197</v>
      </c>
      <c r="D107" s="85" t="s">
        <v>568</v>
      </c>
      <c r="E107" s="85"/>
      <c r="F107" s="82"/>
      <c r="G107" s="85" t="s">
        <v>567</v>
      </c>
      <c r="H107" s="68" t="s">
        <v>566</v>
      </c>
      <c r="I107" s="87"/>
    </row>
    <row r="108" spans="2:9" x14ac:dyDescent="0.2">
      <c r="B108" s="84">
        <f>-B13</f>
        <v>-11814</v>
      </c>
      <c r="D108" s="85" t="s">
        <v>565</v>
      </c>
      <c r="E108" s="86" t="s">
        <v>564</v>
      </c>
      <c r="F108" s="82"/>
      <c r="G108" s="85"/>
      <c r="H108" s="67" t="s">
        <v>563</v>
      </c>
      <c r="I108" s="87">
        <f>B92</f>
        <v>7132</v>
      </c>
    </row>
    <row r="109" spans="2:9" x14ac:dyDescent="0.2">
      <c r="B109" s="84">
        <v>150</v>
      </c>
      <c r="D109" s="95" t="s">
        <v>562</v>
      </c>
      <c r="E109" s="85" t="s">
        <v>561</v>
      </c>
      <c r="F109" s="82"/>
      <c r="H109" s="104"/>
      <c r="I109" s="105"/>
    </row>
    <row r="110" spans="2:9" x14ac:dyDescent="0.2">
      <c r="B110" s="84">
        <v>0</v>
      </c>
      <c r="D110" s="85" t="s">
        <v>560</v>
      </c>
      <c r="E110" s="85" t="s">
        <v>559</v>
      </c>
      <c r="F110" s="82"/>
      <c r="G110" s="93"/>
      <c r="I110" s="87"/>
    </row>
    <row r="111" spans="2:9" x14ac:dyDescent="0.2">
      <c r="B111" s="84">
        <v>399</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10200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7132</v>
      </c>
      <c r="C115" s="78"/>
      <c r="D115" s="78" t="s">
        <v>553</v>
      </c>
      <c r="E115" s="106"/>
      <c r="F115" s="91"/>
      <c r="G115" s="78" t="s">
        <v>553</v>
      </c>
      <c r="H115" s="78"/>
      <c r="I115" s="92">
        <f>I108</f>
        <v>7132</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10200</v>
      </c>
    </row>
    <row r="123" spans="2:9" ht="15" x14ac:dyDescent="0.2">
      <c r="B123" s="84">
        <f>B125+B128+B131+B134+B137+B142+B143+B144</f>
        <v>-4409</v>
      </c>
      <c r="C123" s="79"/>
      <c r="D123" s="58"/>
      <c r="E123" s="85" t="s">
        <v>548</v>
      </c>
      <c r="F123" s="58"/>
      <c r="G123" s="58"/>
      <c r="H123" s="58"/>
      <c r="I123" s="87">
        <f>I125+I128+I131+I134+I137+I142+I143+I144</f>
        <v>-14609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-2165</v>
      </c>
      <c r="E128" s="85" t="s">
        <v>544</v>
      </c>
      <c r="I128" s="87">
        <f>I129+I130</f>
        <v>-23</v>
      </c>
    </row>
    <row r="129" spans="2:9" x14ac:dyDescent="0.2">
      <c r="B129" s="84">
        <v>-1269</v>
      </c>
      <c r="E129" s="85" t="s">
        <v>543</v>
      </c>
      <c r="I129" s="87">
        <v>0</v>
      </c>
    </row>
    <row r="130" spans="2:9" x14ac:dyDescent="0.2">
      <c r="B130" s="84">
        <v>-896</v>
      </c>
      <c r="E130" s="85" t="s">
        <v>542</v>
      </c>
      <c r="I130" s="87">
        <v>-23</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1852</v>
      </c>
      <c r="E134" s="85" t="s">
        <v>538</v>
      </c>
      <c r="I134" s="87">
        <f>I135+I136</f>
        <v>-11417</v>
      </c>
    </row>
    <row r="135" spans="2:9" x14ac:dyDescent="0.2">
      <c r="B135" s="84">
        <v>15</v>
      </c>
      <c r="E135" s="85" t="s">
        <v>537</v>
      </c>
      <c r="I135" s="87">
        <v>7527</v>
      </c>
    </row>
    <row r="136" spans="2:9" x14ac:dyDescent="0.2">
      <c r="B136" s="84">
        <v>1837</v>
      </c>
      <c r="E136" s="85" t="s">
        <v>536</v>
      </c>
      <c r="I136" s="87">
        <v>-18944</v>
      </c>
    </row>
    <row r="137" spans="2:9" x14ac:dyDescent="0.2">
      <c r="B137" s="84">
        <f>B138+B141</f>
        <v>0</v>
      </c>
      <c r="E137" s="107" t="s">
        <v>535</v>
      </c>
      <c r="I137" s="87">
        <f>I138+I141</f>
        <v>25</v>
      </c>
    </row>
    <row r="138" spans="2:9" x14ac:dyDescent="0.2">
      <c r="B138" s="84">
        <f>B139+B140</f>
        <v>0</v>
      </c>
      <c r="E138" s="107" t="s">
        <v>534</v>
      </c>
      <c r="I138" s="87">
        <f>I139+I140</f>
        <v>25</v>
      </c>
    </row>
    <row r="139" spans="2:9" x14ac:dyDescent="0.2">
      <c r="B139" s="84">
        <v>0</v>
      </c>
      <c r="E139" s="107" t="s">
        <v>533</v>
      </c>
      <c r="I139" s="87">
        <v>25</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-8</v>
      </c>
    </row>
    <row r="144" spans="2:9" x14ac:dyDescent="0.2">
      <c r="B144" s="84">
        <f>B145+B146</f>
        <v>-4096</v>
      </c>
      <c r="C144" s="85" t="s">
        <v>528</v>
      </c>
      <c r="E144" s="85" t="s">
        <v>528</v>
      </c>
      <c r="I144" s="87">
        <f>I145+I146</f>
        <v>-3186</v>
      </c>
    </row>
    <row r="145" spans="2:9" x14ac:dyDescent="0.2">
      <c r="B145" s="84">
        <v>-4021</v>
      </c>
      <c r="C145" s="85" t="s">
        <v>527</v>
      </c>
      <c r="E145" s="85" t="s">
        <v>527</v>
      </c>
      <c r="I145" s="87">
        <v>-4444</v>
      </c>
    </row>
    <row r="146" spans="2:9" x14ac:dyDescent="0.2">
      <c r="B146" s="89">
        <v>-75</v>
      </c>
      <c r="C146" s="108" t="s">
        <v>526</v>
      </c>
      <c r="D146" s="109"/>
      <c r="E146" s="108" t="s">
        <v>526</v>
      </c>
      <c r="F146" s="109"/>
      <c r="G146" s="109"/>
      <c r="H146" s="109"/>
      <c r="I146" s="92">
        <v>1258</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761</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7998</v>
      </c>
      <c r="D11" s="81" t="s">
        <v>645</v>
      </c>
      <c r="E11" s="85" t="s">
        <v>644</v>
      </c>
      <c r="F11" s="82"/>
      <c r="G11" s="83" t="s">
        <v>643</v>
      </c>
      <c r="H11" s="86" t="s">
        <v>642</v>
      </c>
      <c r="I11" s="87">
        <f>I12+I13</f>
        <v>28388</v>
      </c>
    </row>
    <row r="12" spans="2:14" x14ac:dyDescent="0.2">
      <c r="B12" s="84">
        <f>I11-B11</f>
        <v>20390</v>
      </c>
      <c r="D12" s="85" t="s">
        <v>632</v>
      </c>
      <c r="E12" s="66" t="s">
        <v>631</v>
      </c>
      <c r="F12" s="82"/>
      <c r="G12" s="88" t="s">
        <v>641</v>
      </c>
      <c r="H12" s="83"/>
      <c r="I12" s="87">
        <v>28388</v>
      </c>
    </row>
    <row r="13" spans="2:14" x14ac:dyDescent="0.2">
      <c r="B13" s="84">
        <v>815</v>
      </c>
      <c r="D13" s="81" t="s">
        <v>640</v>
      </c>
      <c r="E13" s="85" t="s">
        <v>564</v>
      </c>
      <c r="F13" s="82"/>
      <c r="G13" s="88" t="s">
        <v>639</v>
      </c>
      <c r="I13" s="87">
        <v>0</v>
      </c>
    </row>
    <row r="14" spans="2:14" x14ac:dyDescent="0.2">
      <c r="B14" s="84">
        <f>B12-B13</f>
        <v>19575</v>
      </c>
      <c r="D14" s="81" t="s">
        <v>638</v>
      </c>
      <c r="E14" s="66" t="s">
        <v>637</v>
      </c>
      <c r="F14" s="82"/>
      <c r="G14" s="88"/>
      <c r="H14" s="83"/>
      <c r="I14" s="87"/>
    </row>
    <row r="15" spans="2:14" ht="7.15" customHeight="1" x14ac:dyDescent="0.2">
      <c r="B15" s="84"/>
      <c r="F15" s="82"/>
      <c r="G15" s="83"/>
      <c r="H15" s="83"/>
      <c r="I15" s="87"/>
    </row>
    <row r="16" spans="2:14" x14ac:dyDescent="0.2">
      <c r="B16" s="89">
        <f>B11+B12</f>
        <v>28388</v>
      </c>
      <c r="C16" s="78"/>
      <c r="D16" s="90" t="s">
        <v>553</v>
      </c>
      <c r="E16" s="78"/>
      <c r="F16" s="91"/>
      <c r="G16" s="90" t="s">
        <v>553</v>
      </c>
      <c r="H16" s="78"/>
      <c r="I16" s="92">
        <f>I11</f>
        <v>28388</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17432</v>
      </c>
      <c r="D26" s="81" t="s">
        <v>634</v>
      </c>
      <c r="E26" s="85" t="s">
        <v>633</v>
      </c>
      <c r="F26" s="82"/>
      <c r="G26" s="88" t="s">
        <v>632</v>
      </c>
      <c r="H26" s="68" t="s">
        <v>631</v>
      </c>
      <c r="I26" s="87">
        <f>+B12</f>
        <v>20390</v>
      </c>
    </row>
    <row r="27" spans="2:9" x14ac:dyDescent="0.2">
      <c r="B27" s="84">
        <v>14994</v>
      </c>
      <c r="D27" s="85" t="s">
        <v>630</v>
      </c>
      <c r="F27" s="82"/>
      <c r="G27" s="83"/>
      <c r="H27" s="83"/>
      <c r="I27" s="87"/>
    </row>
    <row r="28" spans="2:9" x14ac:dyDescent="0.2">
      <c r="B28" s="84">
        <f>B29+B30</f>
        <v>2438</v>
      </c>
      <c r="D28" s="85" t="s">
        <v>629</v>
      </c>
      <c r="F28" s="82"/>
      <c r="G28" s="83"/>
      <c r="H28" s="83"/>
      <c r="I28" s="87"/>
    </row>
    <row r="29" spans="2:9" x14ac:dyDescent="0.2">
      <c r="B29" s="84">
        <v>2438</v>
      </c>
      <c r="D29" s="85" t="s">
        <v>628</v>
      </c>
      <c r="F29" s="82"/>
      <c r="G29" s="83"/>
      <c r="H29" s="83"/>
      <c r="I29" s="87"/>
    </row>
    <row r="30" spans="2:9" x14ac:dyDescent="0.2">
      <c r="B30" s="84">
        <v>0</v>
      </c>
      <c r="D30" s="85" t="s">
        <v>627</v>
      </c>
      <c r="F30" s="82"/>
      <c r="G30" s="83"/>
      <c r="H30" s="83"/>
      <c r="I30" s="87"/>
    </row>
    <row r="31" spans="2:9" ht="12.75" customHeight="1" x14ac:dyDescent="0.2">
      <c r="B31" s="84">
        <v>100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2858</v>
      </c>
      <c r="D33" s="85" t="s">
        <v>621</v>
      </c>
      <c r="E33" s="66" t="s">
        <v>620</v>
      </c>
      <c r="F33" s="82"/>
      <c r="G33" s="83"/>
      <c r="H33" s="83"/>
      <c r="I33" s="87"/>
    </row>
    <row r="34" spans="2:9" x14ac:dyDescent="0.2">
      <c r="B34" s="84"/>
      <c r="F34" s="82"/>
      <c r="G34" s="83"/>
      <c r="H34" s="83"/>
      <c r="I34" s="87"/>
    </row>
    <row r="35" spans="2:9" x14ac:dyDescent="0.2">
      <c r="B35" s="89">
        <f>B26+B31+B32+B33</f>
        <v>20390</v>
      </c>
      <c r="C35" s="78"/>
      <c r="D35" s="90" t="s">
        <v>553</v>
      </c>
      <c r="E35" s="78"/>
      <c r="F35" s="91"/>
      <c r="G35" s="90" t="s">
        <v>553</v>
      </c>
      <c r="H35" s="78"/>
      <c r="I35" s="92">
        <f>I26</f>
        <v>20390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46</v>
      </c>
      <c r="D42" s="81" t="s">
        <v>619</v>
      </c>
      <c r="E42" s="88" t="s">
        <v>618</v>
      </c>
      <c r="F42" s="82"/>
      <c r="G42" s="85" t="s">
        <v>621</v>
      </c>
      <c r="H42" s="66" t="s">
        <v>620</v>
      </c>
      <c r="I42" s="87">
        <f>+B33</f>
        <v>2858</v>
      </c>
    </row>
    <row r="43" spans="2:9" ht="15" x14ac:dyDescent="0.2">
      <c r="B43" s="84">
        <v>46</v>
      </c>
      <c r="C43" s="58"/>
      <c r="D43" s="95" t="s">
        <v>617</v>
      </c>
      <c r="F43" s="62"/>
      <c r="G43" s="79" t="s">
        <v>619</v>
      </c>
      <c r="H43" s="96" t="s">
        <v>618</v>
      </c>
      <c r="I43" s="87">
        <f>I44+I45+I47+I48+I49</f>
        <v>65</v>
      </c>
    </row>
    <row r="44" spans="2:9" x14ac:dyDescent="0.2">
      <c r="B44" s="84">
        <v>0</v>
      </c>
      <c r="D44" s="85" t="s">
        <v>616</v>
      </c>
      <c r="F44" s="82"/>
      <c r="G44" s="95" t="s">
        <v>617</v>
      </c>
      <c r="I44" s="87">
        <v>22</v>
      </c>
    </row>
    <row r="45" spans="2:9" x14ac:dyDescent="0.2">
      <c r="B45" s="84">
        <v>0</v>
      </c>
      <c r="D45" s="85" t="s">
        <v>615</v>
      </c>
      <c r="E45" s="80"/>
      <c r="F45" s="82"/>
      <c r="G45" s="85" t="s">
        <v>616</v>
      </c>
      <c r="I45" s="87">
        <v>43</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2877</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2923</v>
      </c>
      <c r="C52" s="78"/>
      <c r="D52" s="78" t="s">
        <v>553</v>
      </c>
      <c r="E52" s="78"/>
      <c r="F52" s="91"/>
      <c r="G52" s="78" t="s">
        <v>553</v>
      </c>
      <c r="H52" s="78"/>
      <c r="I52" s="92">
        <f>I42+I43+I50</f>
        <v>2923</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64</v>
      </c>
      <c r="D59" s="81" t="s">
        <v>609</v>
      </c>
      <c r="E59" s="86" t="s">
        <v>608</v>
      </c>
      <c r="F59" s="82"/>
      <c r="G59" s="88" t="s">
        <v>607</v>
      </c>
      <c r="H59" s="66" t="s">
        <v>606</v>
      </c>
      <c r="I59" s="87">
        <f>+B49</f>
        <v>2877</v>
      </c>
    </row>
    <row r="60" spans="2:9" x14ac:dyDescent="0.2">
      <c r="B60" s="84">
        <v>64</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1</v>
      </c>
      <c r="D64" s="81" t="s">
        <v>597</v>
      </c>
      <c r="E64" s="81" t="s">
        <v>596</v>
      </c>
      <c r="F64" s="82"/>
      <c r="G64" s="85" t="s">
        <v>595</v>
      </c>
      <c r="I64" s="87">
        <v>0</v>
      </c>
    </row>
    <row r="65" spans="2:9" x14ac:dyDescent="0.2">
      <c r="B65" s="84">
        <v>1</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2812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2877</v>
      </c>
      <c r="C70" s="78"/>
      <c r="D70" s="78" t="s">
        <v>553</v>
      </c>
      <c r="E70" s="78"/>
      <c r="F70" s="91"/>
      <c r="G70" s="78" t="s">
        <v>553</v>
      </c>
      <c r="H70" s="78"/>
      <c r="I70" s="92">
        <f>I59+I60+I63</f>
        <v>2877</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2812</v>
      </c>
    </row>
    <row r="78" spans="2:9" x14ac:dyDescent="0.2">
      <c r="B78" s="84"/>
      <c r="E78" s="85" t="s">
        <v>585</v>
      </c>
      <c r="F78" s="82"/>
      <c r="G78" s="88"/>
      <c r="H78" s="85"/>
      <c r="I78" s="87"/>
    </row>
    <row r="79" spans="2:9" x14ac:dyDescent="0.2">
      <c r="B79" s="84">
        <f>I82-B77</f>
        <v>2812</v>
      </c>
      <c r="D79" s="85" t="s">
        <v>580</v>
      </c>
      <c r="E79" s="68" t="s">
        <v>584</v>
      </c>
      <c r="F79" s="82"/>
      <c r="G79" s="83"/>
      <c r="H79" s="83"/>
      <c r="I79" s="87"/>
    </row>
    <row r="80" spans="2:9" x14ac:dyDescent="0.2">
      <c r="B80" s="84">
        <f>B79-B13</f>
        <v>1997</v>
      </c>
      <c r="D80" s="85" t="s">
        <v>583</v>
      </c>
      <c r="E80" s="66" t="s">
        <v>579</v>
      </c>
      <c r="F80" s="82"/>
      <c r="G80" s="83"/>
      <c r="H80" s="83"/>
      <c r="I80" s="87"/>
    </row>
    <row r="81" spans="2:9" x14ac:dyDescent="0.2">
      <c r="B81" s="84"/>
      <c r="F81" s="82"/>
      <c r="G81" s="83"/>
      <c r="H81" s="83"/>
      <c r="I81" s="87"/>
    </row>
    <row r="82" spans="2:9" x14ac:dyDescent="0.2">
      <c r="B82" s="89">
        <f>B77+B79</f>
        <v>2812</v>
      </c>
      <c r="C82" s="78"/>
      <c r="D82" s="78" t="s">
        <v>553</v>
      </c>
      <c r="E82" s="78"/>
      <c r="F82" s="91"/>
      <c r="G82" s="78" t="s">
        <v>553</v>
      </c>
      <c r="H82" s="78"/>
      <c r="I82" s="92">
        <f>I77</f>
        <v>2812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1997</v>
      </c>
      <c r="D92" s="85" t="s">
        <v>567</v>
      </c>
      <c r="E92" s="66" t="s">
        <v>566</v>
      </c>
      <c r="F92" s="82"/>
      <c r="G92" s="85" t="s">
        <v>580</v>
      </c>
      <c r="H92" s="66" t="s">
        <v>579</v>
      </c>
      <c r="I92" s="87">
        <f>+B80</f>
        <v>1997</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1997</v>
      </c>
      <c r="C99" s="78"/>
      <c r="D99" s="78" t="s">
        <v>553</v>
      </c>
      <c r="E99" s="78"/>
      <c r="F99" s="91"/>
      <c r="G99" s="78" t="s">
        <v>553</v>
      </c>
      <c r="H99" s="78"/>
      <c r="I99" s="92">
        <f>I92+I93+I96</f>
        <v>1997</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1353</v>
      </c>
      <c r="D106" s="85" t="s">
        <v>570</v>
      </c>
      <c r="E106" s="103" t="s">
        <v>569</v>
      </c>
      <c r="F106" s="82"/>
      <c r="G106" s="83"/>
      <c r="H106" s="83"/>
      <c r="I106" s="82"/>
    </row>
    <row r="107" spans="2:9" x14ac:dyDescent="0.2">
      <c r="B107" s="84">
        <v>1334</v>
      </c>
      <c r="D107" s="85" t="s">
        <v>568</v>
      </c>
      <c r="E107" s="85"/>
      <c r="F107" s="82"/>
      <c r="G107" s="85" t="s">
        <v>567</v>
      </c>
      <c r="H107" s="68" t="s">
        <v>566</v>
      </c>
      <c r="I107" s="87"/>
    </row>
    <row r="108" spans="2:9" x14ac:dyDescent="0.2">
      <c r="B108" s="84">
        <f>-B13</f>
        <v>-815</v>
      </c>
      <c r="D108" s="85" t="s">
        <v>565</v>
      </c>
      <c r="E108" s="86" t="s">
        <v>564</v>
      </c>
      <c r="F108" s="82"/>
      <c r="G108" s="85"/>
      <c r="H108" s="67" t="s">
        <v>563</v>
      </c>
      <c r="I108" s="87">
        <f>B92</f>
        <v>1997</v>
      </c>
    </row>
    <row r="109" spans="2:9" x14ac:dyDescent="0.2">
      <c r="B109" s="84">
        <v>19</v>
      </c>
      <c r="D109" s="95" t="s">
        <v>562</v>
      </c>
      <c r="E109" s="85" t="s">
        <v>561</v>
      </c>
      <c r="F109" s="82"/>
      <c r="H109" s="104"/>
      <c r="I109" s="105"/>
    </row>
    <row r="110" spans="2:9" x14ac:dyDescent="0.2">
      <c r="B110" s="84">
        <v>0</v>
      </c>
      <c r="D110" s="85" t="s">
        <v>560</v>
      </c>
      <c r="E110" s="85" t="s">
        <v>559</v>
      </c>
      <c r="F110" s="82"/>
      <c r="G110" s="93"/>
      <c r="I110" s="87"/>
    </row>
    <row r="111" spans="2:9" x14ac:dyDescent="0.2">
      <c r="B111" s="84">
        <v>-1091</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2550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1997</v>
      </c>
      <c r="C115" s="78"/>
      <c r="D115" s="78" t="s">
        <v>553</v>
      </c>
      <c r="E115" s="106"/>
      <c r="F115" s="91"/>
      <c r="G115" s="78" t="s">
        <v>553</v>
      </c>
      <c r="H115" s="78"/>
      <c r="I115" s="92">
        <f>I108</f>
        <v>1997</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2550</v>
      </c>
    </row>
    <row r="123" spans="2:9" ht="15" x14ac:dyDescent="0.2">
      <c r="B123" s="84">
        <f>B125+B128+B131+B134+B137+B142+B143+B144</f>
        <v>1811</v>
      </c>
      <c r="C123" s="79"/>
      <c r="D123" s="58"/>
      <c r="E123" s="85" t="s">
        <v>548</v>
      </c>
      <c r="F123" s="58"/>
      <c r="G123" s="58"/>
      <c r="H123" s="58"/>
      <c r="I123" s="87">
        <f>I125+I128+I131+I134+I137+I142+I143+I144</f>
        <v>-739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-383</v>
      </c>
      <c r="E128" s="85" t="s">
        <v>544</v>
      </c>
      <c r="I128" s="87">
        <f>I129+I130</f>
        <v>-227</v>
      </c>
    </row>
    <row r="129" spans="2:9" x14ac:dyDescent="0.2">
      <c r="B129" s="84">
        <v>-576</v>
      </c>
      <c r="E129" s="85" t="s">
        <v>543</v>
      </c>
      <c r="I129" s="87">
        <v>0</v>
      </c>
    </row>
    <row r="130" spans="2:9" x14ac:dyDescent="0.2">
      <c r="B130" s="84">
        <v>193</v>
      </c>
      <c r="E130" s="85" t="s">
        <v>542</v>
      </c>
      <c r="I130" s="87">
        <v>-227</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-123</v>
      </c>
    </row>
    <row r="135" spans="2:9" x14ac:dyDescent="0.2">
      <c r="B135" s="84">
        <v>0</v>
      </c>
      <c r="E135" s="85" t="s">
        <v>537</v>
      </c>
      <c r="I135" s="87">
        <v>-9</v>
      </c>
    </row>
    <row r="136" spans="2:9" x14ac:dyDescent="0.2">
      <c r="B136" s="84">
        <v>0</v>
      </c>
      <c r="E136" s="85" t="s">
        <v>536</v>
      </c>
      <c r="I136" s="87">
        <v>-114</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2194</v>
      </c>
      <c r="C144" s="85" t="s">
        <v>528</v>
      </c>
      <c r="E144" s="85" t="s">
        <v>528</v>
      </c>
      <c r="I144" s="87">
        <f>I145+I146</f>
        <v>-389</v>
      </c>
    </row>
    <row r="145" spans="2:9" x14ac:dyDescent="0.2">
      <c r="B145" s="84">
        <v>153</v>
      </c>
      <c r="C145" s="85" t="s">
        <v>527</v>
      </c>
      <c r="E145" s="85" t="s">
        <v>527</v>
      </c>
      <c r="I145" s="87">
        <v>-156</v>
      </c>
    </row>
    <row r="146" spans="2:9" x14ac:dyDescent="0.2">
      <c r="B146" s="89">
        <v>2041</v>
      </c>
      <c r="C146" s="108" t="s">
        <v>526</v>
      </c>
      <c r="D146" s="109"/>
      <c r="E146" s="108" t="s">
        <v>526</v>
      </c>
      <c r="F146" s="109"/>
      <c r="G146" s="109"/>
      <c r="H146" s="109"/>
      <c r="I146" s="92">
        <v>-233</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764</v>
      </c>
      <c r="D3" s="128"/>
      <c r="E3" s="132"/>
      <c r="F3" s="128"/>
      <c r="G3" s="128"/>
      <c r="H3" s="128"/>
      <c r="I3" s="128"/>
      <c r="J3" s="128"/>
      <c r="K3" s="128"/>
      <c r="L3" s="128"/>
      <c r="M3" s="128"/>
      <c r="N3" s="133"/>
    </row>
    <row r="4" spans="2:14" s="131" customFormat="1" ht="15" customHeight="1" x14ac:dyDescent="0.25">
      <c r="B4" s="76" t="s">
        <v>763</v>
      </c>
      <c r="D4" s="128"/>
      <c r="E4" s="132"/>
      <c r="F4" s="128"/>
      <c r="G4" s="128"/>
      <c r="H4" s="128"/>
      <c r="I4" s="128"/>
      <c r="J4" s="128"/>
      <c r="K4" s="128"/>
      <c r="L4" s="128"/>
      <c r="M4" s="128"/>
      <c r="N4" s="133"/>
    </row>
    <row r="5" spans="2:14" s="134" customFormat="1" ht="15" customHeight="1" x14ac:dyDescent="0.2">
      <c r="B5" s="76" t="s">
        <v>762</v>
      </c>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860175</v>
      </c>
      <c r="D11" s="81" t="s">
        <v>645</v>
      </c>
      <c r="E11" s="85" t="s">
        <v>644</v>
      </c>
      <c r="F11" s="82"/>
      <c r="G11" s="83" t="s">
        <v>643</v>
      </c>
      <c r="H11" s="86" t="s">
        <v>642</v>
      </c>
      <c r="I11" s="87">
        <f>I12+I13</f>
        <v>3387960</v>
      </c>
    </row>
    <row r="12" spans="2:14" x14ac:dyDescent="0.2">
      <c r="B12" s="84">
        <f>I11-B11</f>
        <v>2527785</v>
      </c>
      <c r="D12" s="85" t="s">
        <v>632</v>
      </c>
      <c r="E12" s="66" t="s">
        <v>631</v>
      </c>
      <c r="F12" s="82"/>
      <c r="G12" s="88" t="s">
        <v>641</v>
      </c>
      <c r="H12" s="83"/>
      <c r="I12" s="87">
        <v>3387507</v>
      </c>
    </row>
    <row r="13" spans="2:14" x14ac:dyDescent="0.2">
      <c r="B13" s="84">
        <v>12388</v>
      </c>
      <c r="D13" s="81" t="s">
        <v>640</v>
      </c>
      <c r="E13" s="85" t="s">
        <v>564</v>
      </c>
      <c r="F13" s="82"/>
      <c r="G13" s="88" t="s">
        <v>639</v>
      </c>
      <c r="I13" s="87">
        <v>453</v>
      </c>
    </row>
    <row r="14" spans="2:14" x14ac:dyDescent="0.2">
      <c r="B14" s="84">
        <f>B12-B13</f>
        <v>2515397</v>
      </c>
      <c r="D14" s="81" t="s">
        <v>638</v>
      </c>
      <c r="E14" s="66" t="s">
        <v>637</v>
      </c>
      <c r="F14" s="82"/>
      <c r="G14" s="88"/>
      <c r="H14" s="83"/>
      <c r="I14" s="87"/>
    </row>
    <row r="15" spans="2:14" ht="7.15" customHeight="1" x14ac:dyDescent="0.2">
      <c r="B15" s="84"/>
      <c r="F15" s="82"/>
      <c r="G15" s="83"/>
      <c r="H15" s="83"/>
      <c r="I15" s="87"/>
    </row>
    <row r="16" spans="2:14" x14ac:dyDescent="0.2">
      <c r="B16" s="89">
        <f>B11+B12</f>
        <v>3387960</v>
      </c>
      <c r="C16" s="78"/>
      <c r="D16" s="90" t="s">
        <v>553</v>
      </c>
      <c r="E16" s="78"/>
      <c r="F16" s="91"/>
      <c r="G16" s="90" t="s">
        <v>553</v>
      </c>
      <c r="H16" s="78"/>
      <c r="I16" s="92">
        <f>I11</f>
        <v>3387960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71371</v>
      </c>
      <c r="D26" s="81" t="s">
        <v>634</v>
      </c>
      <c r="E26" s="85" t="s">
        <v>633</v>
      </c>
      <c r="F26" s="82"/>
      <c r="G26" s="88" t="s">
        <v>632</v>
      </c>
      <c r="H26" s="68" t="s">
        <v>631</v>
      </c>
      <c r="I26" s="87">
        <f>+B12</f>
        <v>2527785</v>
      </c>
    </row>
    <row r="27" spans="2:9" x14ac:dyDescent="0.2">
      <c r="B27" s="84">
        <v>56811</v>
      </c>
      <c r="D27" s="85" t="s">
        <v>630</v>
      </c>
      <c r="F27" s="82"/>
      <c r="G27" s="83"/>
      <c r="H27" s="83"/>
      <c r="I27" s="87"/>
    </row>
    <row r="28" spans="2:9" x14ac:dyDescent="0.2">
      <c r="B28" s="84">
        <f>B29+B30</f>
        <v>14560</v>
      </c>
      <c r="D28" s="85" t="s">
        <v>629</v>
      </c>
      <c r="F28" s="82"/>
      <c r="G28" s="83"/>
      <c r="H28" s="83"/>
      <c r="I28" s="87"/>
    </row>
    <row r="29" spans="2:9" x14ac:dyDescent="0.2">
      <c r="B29" s="84">
        <v>14234</v>
      </c>
      <c r="D29" s="85" t="s">
        <v>628</v>
      </c>
      <c r="F29" s="82"/>
      <c r="G29" s="83"/>
      <c r="H29" s="83"/>
      <c r="I29" s="87"/>
    </row>
    <row r="30" spans="2:9" x14ac:dyDescent="0.2">
      <c r="B30" s="84">
        <v>326</v>
      </c>
      <c r="D30" s="85" t="s">
        <v>627</v>
      </c>
      <c r="F30" s="82"/>
      <c r="G30" s="83"/>
      <c r="H30" s="83"/>
      <c r="I30" s="87"/>
    </row>
    <row r="31" spans="2:9" ht="12.75" customHeight="1" x14ac:dyDescent="0.2">
      <c r="B31" s="84">
        <v>58026</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2398388</v>
      </c>
      <c r="D33" s="85" t="s">
        <v>621</v>
      </c>
      <c r="E33" s="66" t="s">
        <v>620</v>
      </c>
      <c r="F33" s="82"/>
      <c r="G33" s="83"/>
      <c r="H33" s="83"/>
      <c r="I33" s="87"/>
    </row>
    <row r="34" spans="2:9" x14ac:dyDescent="0.2">
      <c r="B34" s="84"/>
      <c r="F34" s="82"/>
      <c r="G34" s="83"/>
      <c r="H34" s="83"/>
      <c r="I34" s="87"/>
    </row>
    <row r="35" spans="2:9" x14ac:dyDescent="0.2">
      <c r="B35" s="89">
        <f>B26+B31+B32+B33</f>
        <v>2527785</v>
      </c>
      <c r="C35" s="78"/>
      <c r="D35" s="90" t="s">
        <v>553</v>
      </c>
      <c r="E35" s="78"/>
      <c r="F35" s="91"/>
      <c r="G35" s="90" t="s">
        <v>553</v>
      </c>
      <c r="H35" s="78"/>
      <c r="I35" s="92">
        <f>I26</f>
        <v>2527785</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1635962</v>
      </c>
      <c r="D42" s="81" t="s">
        <v>619</v>
      </c>
      <c r="E42" s="88" t="s">
        <v>618</v>
      </c>
      <c r="F42" s="82"/>
      <c r="G42" s="85" t="s">
        <v>621</v>
      </c>
      <c r="H42" s="66" t="s">
        <v>620</v>
      </c>
      <c r="I42" s="87">
        <f>+B33</f>
        <v>2398388</v>
      </c>
    </row>
    <row r="43" spans="2:9" ht="15" x14ac:dyDescent="0.2">
      <c r="B43" s="84">
        <v>580</v>
      </c>
      <c r="C43" s="58"/>
      <c r="D43" s="95" t="s">
        <v>617</v>
      </c>
      <c r="F43" s="62"/>
      <c r="G43" s="79" t="s">
        <v>619</v>
      </c>
      <c r="H43" s="96" t="s">
        <v>618</v>
      </c>
      <c r="I43" s="87">
        <f>I44+I45+I47+I48+I49</f>
        <v>3329</v>
      </c>
    </row>
    <row r="44" spans="2:9" x14ac:dyDescent="0.2">
      <c r="B44" s="84">
        <v>1635382</v>
      </c>
      <c r="D44" s="85" t="s">
        <v>616</v>
      </c>
      <c r="F44" s="82"/>
      <c r="G44" s="95" t="s">
        <v>617</v>
      </c>
      <c r="I44" s="87">
        <v>3329</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765755</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2401717</v>
      </c>
      <c r="C52" s="78"/>
      <c r="D52" s="78" t="s">
        <v>553</v>
      </c>
      <c r="E52" s="78"/>
      <c r="F52" s="91"/>
      <c r="G52" s="78" t="s">
        <v>553</v>
      </c>
      <c r="H52" s="78"/>
      <c r="I52" s="92">
        <f>I42+I43+I50</f>
        <v>2401717</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604260</v>
      </c>
      <c r="D59" s="81" t="s">
        <v>609</v>
      </c>
      <c r="E59" s="86" t="s">
        <v>608</v>
      </c>
      <c r="F59" s="82"/>
      <c r="G59" s="88" t="s">
        <v>607</v>
      </c>
      <c r="H59" s="66" t="s">
        <v>606</v>
      </c>
      <c r="I59" s="87">
        <f>+B49</f>
        <v>765755</v>
      </c>
    </row>
    <row r="60" spans="2:9" x14ac:dyDescent="0.2">
      <c r="B60" s="84">
        <v>604260</v>
      </c>
      <c r="D60" s="85" t="s">
        <v>605</v>
      </c>
      <c r="F60" s="82"/>
      <c r="G60" s="88" t="s">
        <v>604</v>
      </c>
      <c r="H60" s="85"/>
      <c r="I60" s="87">
        <f>I61+I62</f>
        <v>326</v>
      </c>
    </row>
    <row r="61" spans="2:9" x14ac:dyDescent="0.2">
      <c r="B61" s="84">
        <v>0</v>
      </c>
      <c r="D61" s="85" t="s">
        <v>603</v>
      </c>
      <c r="F61" s="82"/>
      <c r="G61" s="88" t="s">
        <v>602</v>
      </c>
      <c r="I61" s="87">
        <v>0</v>
      </c>
    </row>
    <row r="62" spans="2:9" x14ac:dyDescent="0.2">
      <c r="B62" s="84">
        <v>326</v>
      </c>
      <c r="D62" s="81" t="s">
        <v>601</v>
      </c>
      <c r="E62" s="85" t="s">
        <v>600</v>
      </c>
      <c r="F62" s="82"/>
      <c r="G62" s="88" t="s">
        <v>599</v>
      </c>
      <c r="I62" s="87">
        <v>326</v>
      </c>
    </row>
    <row r="63" spans="2:9" x14ac:dyDescent="0.2">
      <c r="B63" s="84"/>
      <c r="E63" s="85" t="s">
        <v>598</v>
      </c>
      <c r="F63" s="82"/>
      <c r="G63" s="83" t="s">
        <v>597</v>
      </c>
      <c r="H63" s="81" t="s">
        <v>596</v>
      </c>
      <c r="I63" s="87">
        <f>I64+I65+I66</f>
        <v>104</v>
      </c>
    </row>
    <row r="64" spans="2:9" x14ac:dyDescent="0.2">
      <c r="B64" s="84">
        <f>B65+B66+B67</f>
        <v>375</v>
      </c>
      <c r="D64" s="81" t="s">
        <v>597</v>
      </c>
      <c r="E64" s="81" t="s">
        <v>596</v>
      </c>
      <c r="F64" s="82"/>
      <c r="G64" s="85" t="s">
        <v>595</v>
      </c>
      <c r="I64" s="87">
        <v>0</v>
      </c>
    </row>
    <row r="65" spans="2:9" x14ac:dyDescent="0.2">
      <c r="B65" s="84">
        <v>320</v>
      </c>
      <c r="D65" s="85" t="s">
        <v>595</v>
      </c>
      <c r="F65" s="82"/>
      <c r="G65" s="88" t="s">
        <v>594</v>
      </c>
      <c r="I65" s="87">
        <v>0</v>
      </c>
    </row>
    <row r="66" spans="2:9" x14ac:dyDescent="0.2">
      <c r="B66" s="84">
        <v>0</v>
      </c>
      <c r="D66" s="85" t="s">
        <v>594</v>
      </c>
      <c r="F66" s="82"/>
      <c r="G66" s="88" t="s">
        <v>593</v>
      </c>
      <c r="I66" s="87">
        <v>104</v>
      </c>
    </row>
    <row r="67" spans="2:9" x14ac:dyDescent="0.2">
      <c r="B67" s="84">
        <v>55</v>
      </c>
      <c r="D67" s="85" t="s">
        <v>593</v>
      </c>
      <c r="F67" s="82"/>
      <c r="G67" s="83"/>
      <c r="H67" s="83"/>
      <c r="I67" s="87"/>
    </row>
    <row r="68" spans="2:9" x14ac:dyDescent="0.2">
      <c r="B68" s="84">
        <f>I70-B59-B62-B64</f>
        <v>161224</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766185</v>
      </c>
      <c r="C70" s="78"/>
      <c r="D70" s="78" t="s">
        <v>553</v>
      </c>
      <c r="E70" s="78"/>
      <c r="F70" s="91"/>
      <c r="G70" s="78" t="s">
        <v>553</v>
      </c>
      <c r="H70" s="78"/>
      <c r="I70" s="92">
        <f>I59+I60+I63</f>
        <v>766185</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161224</v>
      </c>
    </row>
    <row r="78" spans="2:9" x14ac:dyDescent="0.2">
      <c r="B78" s="84"/>
      <c r="E78" s="85" t="s">
        <v>585</v>
      </c>
      <c r="F78" s="82"/>
      <c r="G78" s="88"/>
      <c r="H78" s="85"/>
      <c r="I78" s="87"/>
    </row>
    <row r="79" spans="2:9" x14ac:dyDescent="0.2">
      <c r="B79" s="84">
        <f>I82-B77</f>
        <v>161224</v>
      </c>
      <c r="D79" s="85" t="s">
        <v>580</v>
      </c>
      <c r="E79" s="68" t="s">
        <v>584</v>
      </c>
      <c r="F79" s="82"/>
      <c r="G79" s="83"/>
      <c r="H79" s="83"/>
      <c r="I79" s="87"/>
    </row>
    <row r="80" spans="2:9" x14ac:dyDescent="0.2">
      <c r="B80" s="84">
        <f>B79-B13</f>
        <v>148836</v>
      </c>
      <c r="D80" s="85" t="s">
        <v>583</v>
      </c>
      <c r="E80" s="66" t="s">
        <v>579</v>
      </c>
      <c r="F80" s="82"/>
      <c r="G80" s="83"/>
      <c r="H80" s="83"/>
      <c r="I80" s="87"/>
    </row>
    <row r="81" spans="2:9" x14ac:dyDescent="0.2">
      <c r="B81" s="84"/>
      <c r="F81" s="82"/>
      <c r="G81" s="83"/>
      <c r="H81" s="83"/>
      <c r="I81" s="87"/>
    </row>
    <row r="82" spans="2:9" x14ac:dyDescent="0.2">
      <c r="B82" s="89">
        <f>B77+B79</f>
        <v>161224</v>
      </c>
      <c r="C82" s="78"/>
      <c r="D82" s="78" t="s">
        <v>553</v>
      </c>
      <c r="E82" s="78"/>
      <c r="F82" s="91"/>
      <c r="G82" s="78" t="s">
        <v>553</v>
      </c>
      <c r="H82" s="78"/>
      <c r="I82" s="92">
        <f>I77</f>
        <v>161224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165951</v>
      </c>
      <c r="D92" s="85" t="s">
        <v>567</v>
      </c>
      <c r="E92" s="66" t="s">
        <v>566</v>
      </c>
      <c r="F92" s="82"/>
      <c r="G92" s="85" t="s">
        <v>580</v>
      </c>
      <c r="H92" s="66" t="s">
        <v>579</v>
      </c>
      <c r="I92" s="87">
        <f>+B80</f>
        <v>148836</v>
      </c>
    </row>
    <row r="93" spans="2:9" x14ac:dyDescent="0.2">
      <c r="B93" s="84"/>
      <c r="E93" s="68" t="s">
        <v>563</v>
      </c>
      <c r="F93" s="82"/>
      <c r="G93" s="88" t="s">
        <v>578</v>
      </c>
      <c r="H93" s="81" t="s">
        <v>577</v>
      </c>
      <c r="I93" s="87">
        <f>I94+I95</f>
        <v>17115</v>
      </c>
    </row>
    <row r="94" spans="2:9" x14ac:dyDescent="0.2">
      <c r="B94" s="84"/>
      <c r="E94" s="85"/>
      <c r="F94" s="82"/>
      <c r="G94" s="88" t="s">
        <v>576</v>
      </c>
      <c r="I94" s="87">
        <v>7816</v>
      </c>
    </row>
    <row r="95" spans="2:9" x14ac:dyDescent="0.2">
      <c r="B95" s="84"/>
      <c r="E95" s="85"/>
      <c r="F95" s="82"/>
      <c r="G95" s="88" t="s">
        <v>575</v>
      </c>
      <c r="I95" s="87">
        <v>9299</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165951</v>
      </c>
      <c r="C99" s="78"/>
      <c r="D99" s="78" t="s">
        <v>553</v>
      </c>
      <c r="E99" s="78"/>
      <c r="F99" s="91"/>
      <c r="G99" s="78" t="s">
        <v>553</v>
      </c>
      <c r="H99" s="78"/>
      <c r="I99" s="92">
        <f>I92+I93+I96</f>
        <v>165951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11424</v>
      </c>
      <c r="D106" s="85" t="s">
        <v>570</v>
      </c>
      <c r="E106" s="103" t="s">
        <v>569</v>
      </c>
      <c r="F106" s="82"/>
      <c r="G106" s="83"/>
      <c r="H106" s="83"/>
      <c r="I106" s="82"/>
    </row>
    <row r="107" spans="2:9" x14ac:dyDescent="0.2">
      <c r="B107" s="84">
        <v>11445</v>
      </c>
      <c r="D107" s="85" t="s">
        <v>568</v>
      </c>
      <c r="E107" s="85"/>
      <c r="F107" s="82"/>
      <c r="G107" s="85" t="s">
        <v>567</v>
      </c>
      <c r="H107" s="68" t="s">
        <v>566</v>
      </c>
      <c r="I107" s="87"/>
    </row>
    <row r="108" spans="2:9" x14ac:dyDescent="0.2">
      <c r="B108" s="84">
        <f>-B13</f>
        <v>-12388</v>
      </c>
      <c r="D108" s="85" t="s">
        <v>565</v>
      </c>
      <c r="E108" s="86" t="s">
        <v>564</v>
      </c>
      <c r="F108" s="82"/>
      <c r="G108" s="85"/>
      <c r="H108" s="67" t="s">
        <v>563</v>
      </c>
      <c r="I108" s="87">
        <f>B92</f>
        <v>165951</v>
      </c>
    </row>
    <row r="109" spans="2:9" x14ac:dyDescent="0.2">
      <c r="B109" s="84">
        <v>-21</v>
      </c>
      <c r="D109" s="95" t="s">
        <v>562</v>
      </c>
      <c r="E109" s="85" t="s">
        <v>561</v>
      </c>
      <c r="F109" s="82"/>
      <c r="H109" s="104"/>
      <c r="I109" s="105"/>
    </row>
    <row r="110" spans="2:9" x14ac:dyDescent="0.2">
      <c r="B110" s="84">
        <v>0</v>
      </c>
      <c r="D110" s="85" t="s">
        <v>560</v>
      </c>
      <c r="E110" s="85" t="s">
        <v>559</v>
      </c>
      <c r="F110" s="82"/>
      <c r="G110" s="93"/>
      <c r="I110" s="87"/>
    </row>
    <row r="111" spans="2:9" x14ac:dyDescent="0.2">
      <c r="B111" s="84">
        <v>3435</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163480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165951</v>
      </c>
      <c r="C115" s="78"/>
      <c r="D115" s="78" t="s">
        <v>553</v>
      </c>
      <c r="E115" s="106"/>
      <c r="F115" s="91"/>
      <c r="G115" s="78" t="s">
        <v>553</v>
      </c>
      <c r="H115" s="78"/>
      <c r="I115" s="92">
        <f>I108</f>
        <v>165951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163480</v>
      </c>
    </row>
    <row r="123" spans="2:9" ht="15" x14ac:dyDescent="0.2">
      <c r="B123" s="84">
        <f>B125+B128+B131+B134+B137+B142+B143+B144</f>
        <v>324639</v>
      </c>
      <c r="C123" s="79"/>
      <c r="D123" s="58"/>
      <c r="E123" s="85" t="s">
        <v>548</v>
      </c>
      <c r="F123" s="58"/>
      <c r="G123" s="58"/>
      <c r="H123" s="58"/>
      <c r="I123" s="87">
        <f>I125+I128+I131+I134+I137+I142+I143+I144</f>
        <v>161159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328823</v>
      </c>
      <c r="E128" s="85" t="s">
        <v>544</v>
      </c>
      <c r="I128" s="87">
        <f>I129+I130</f>
        <v>1286</v>
      </c>
    </row>
    <row r="129" spans="2:9" x14ac:dyDescent="0.2">
      <c r="B129" s="84">
        <v>315869</v>
      </c>
      <c r="E129" s="85" t="s">
        <v>543</v>
      </c>
      <c r="I129" s="87">
        <v>0</v>
      </c>
    </row>
    <row r="130" spans="2:9" x14ac:dyDescent="0.2">
      <c r="B130" s="84">
        <v>12954</v>
      </c>
      <c r="E130" s="85" t="s">
        <v>542</v>
      </c>
      <c r="I130" s="87">
        <v>1286</v>
      </c>
    </row>
    <row r="131" spans="2:9" x14ac:dyDescent="0.2">
      <c r="B131" s="84">
        <f>B132+B133</f>
        <v>-2038</v>
      </c>
      <c r="E131" s="85" t="s">
        <v>541</v>
      </c>
      <c r="I131" s="87">
        <f>I132+I133</f>
        <v>0</v>
      </c>
    </row>
    <row r="132" spans="2:9" x14ac:dyDescent="0.2">
      <c r="B132" s="84">
        <v>-996</v>
      </c>
      <c r="E132" s="85" t="s">
        <v>540</v>
      </c>
      <c r="I132" s="87">
        <v>0</v>
      </c>
    </row>
    <row r="133" spans="2:9" x14ac:dyDescent="0.2">
      <c r="B133" s="84">
        <v>-1042</v>
      </c>
      <c r="E133" s="85" t="s">
        <v>539</v>
      </c>
      <c r="I133" s="87">
        <v>0</v>
      </c>
    </row>
    <row r="134" spans="2:9" x14ac:dyDescent="0.2">
      <c r="B134" s="84">
        <f>B135+B136</f>
        <v>-126</v>
      </c>
      <c r="E134" s="85" t="s">
        <v>538</v>
      </c>
      <c r="I134" s="87">
        <f>I135+I136</f>
        <v>-2006</v>
      </c>
    </row>
    <row r="135" spans="2:9" x14ac:dyDescent="0.2">
      <c r="B135" s="84">
        <v>-145</v>
      </c>
      <c r="E135" s="85" t="s">
        <v>537</v>
      </c>
      <c r="I135" s="87">
        <v>192</v>
      </c>
    </row>
    <row r="136" spans="2:9" x14ac:dyDescent="0.2">
      <c r="B136" s="84">
        <v>19</v>
      </c>
      <c r="E136" s="85" t="s">
        <v>536</v>
      </c>
      <c r="I136" s="87">
        <v>-2198</v>
      </c>
    </row>
    <row r="137" spans="2:9" x14ac:dyDescent="0.2">
      <c r="B137" s="84">
        <f>B138+B141</f>
        <v>320</v>
      </c>
      <c r="E137" s="107" t="s">
        <v>535</v>
      </c>
      <c r="I137" s="87">
        <f>I138+I141</f>
        <v>0</v>
      </c>
    </row>
    <row r="138" spans="2:9" x14ac:dyDescent="0.2">
      <c r="B138" s="84">
        <f>B139+B140</f>
        <v>320</v>
      </c>
      <c r="E138" s="107" t="s">
        <v>534</v>
      </c>
      <c r="I138" s="87">
        <f>I139+I140</f>
        <v>0</v>
      </c>
    </row>
    <row r="139" spans="2:9" x14ac:dyDescent="0.2">
      <c r="B139" s="84">
        <v>320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-2340</v>
      </c>
      <c r="C144" s="85" t="s">
        <v>528</v>
      </c>
      <c r="E144" s="85" t="s">
        <v>528</v>
      </c>
      <c r="I144" s="87">
        <f>I145+I146</f>
        <v>161879</v>
      </c>
    </row>
    <row r="145" spans="2:9" x14ac:dyDescent="0.2">
      <c r="B145" s="84">
        <v>-9395</v>
      </c>
      <c r="C145" s="85" t="s">
        <v>527</v>
      </c>
      <c r="E145" s="85" t="s">
        <v>527</v>
      </c>
      <c r="I145" s="87">
        <v>564</v>
      </c>
    </row>
    <row r="146" spans="2:9" x14ac:dyDescent="0.2">
      <c r="B146" s="89">
        <v>7055</v>
      </c>
      <c r="C146" s="108" t="s">
        <v>526</v>
      </c>
      <c r="D146" s="109"/>
      <c r="E146" s="108" t="s">
        <v>526</v>
      </c>
      <c r="F146" s="109"/>
      <c r="G146" s="109"/>
      <c r="H146" s="109"/>
      <c r="I146" s="92">
        <v>161315</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765</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73089</v>
      </c>
      <c r="D11" s="81" t="s">
        <v>645</v>
      </c>
      <c r="E11" s="85" t="s">
        <v>644</v>
      </c>
      <c r="F11" s="82"/>
      <c r="G11" s="83" t="s">
        <v>643</v>
      </c>
      <c r="H11" s="86" t="s">
        <v>642</v>
      </c>
      <c r="I11" s="87">
        <f>I12+I13</f>
        <v>119962</v>
      </c>
    </row>
    <row r="12" spans="2:14" x14ac:dyDescent="0.2">
      <c r="B12" s="84">
        <f>I11-B11</f>
        <v>46873</v>
      </c>
      <c r="D12" s="85" t="s">
        <v>632</v>
      </c>
      <c r="E12" s="66" t="s">
        <v>631</v>
      </c>
      <c r="F12" s="82"/>
      <c r="G12" s="88" t="s">
        <v>641</v>
      </c>
      <c r="H12" s="83"/>
      <c r="I12" s="87">
        <v>119962</v>
      </c>
    </row>
    <row r="13" spans="2:14" x14ac:dyDescent="0.2">
      <c r="B13" s="84">
        <v>13658</v>
      </c>
      <c r="D13" s="81" t="s">
        <v>640</v>
      </c>
      <c r="E13" s="85" t="s">
        <v>564</v>
      </c>
      <c r="F13" s="82"/>
      <c r="G13" s="88" t="s">
        <v>639</v>
      </c>
      <c r="I13" s="87">
        <v>0</v>
      </c>
    </row>
    <row r="14" spans="2:14" x14ac:dyDescent="0.2">
      <c r="B14" s="84">
        <f>B12-B13</f>
        <v>33215</v>
      </c>
      <c r="D14" s="81" t="s">
        <v>638</v>
      </c>
      <c r="E14" s="66" t="s">
        <v>637</v>
      </c>
      <c r="F14" s="82"/>
      <c r="G14" s="88"/>
      <c r="H14" s="83"/>
      <c r="I14" s="87"/>
    </row>
    <row r="15" spans="2:14" ht="7.15" customHeight="1" x14ac:dyDescent="0.2">
      <c r="B15" s="84"/>
      <c r="F15" s="82"/>
      <c r="G15" s="83"/>
      <c r="H15" s="83"/>
      <c r="I15" s="87"/>
    </row>
    <row r="16" spans="2:14" x14ac:dyDescent="0.2">
      <c r="B16" s="89">
        <f>B11+B12</f>
        <v>119962</v>
      </c>
      <c r="C16" s="78"/>
      <c r="D16" s="90" t="s">
        <v>553</v>
      </c>
      <c r="E16" s="78"/>
      <c r="F16" s="91"/>
      <c r="G16" s="90" t="s">
        <v>553</v>
      </c>
      <c r="H16" s="78"/>
      <c r="I16" s="92">
        <f>I11</f>
        <v>119962</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32338</v>
      </c>
      <c r="D26" s="81" t="s">
        <v>634</v>
      </c>
      <c r="E26" s="85" t="s">
        <v>633</v>
      </c>
      <c r="F26" s="82"/>
      <c r="G26" s="88" t="s">
        <v>632</v>
      </c>
      <c r="H26" s="68" t="s">
        <v>631</v>
      </c>
      <c r="I26" s="87">
        <f>+B12</f>
        <v>46873</v>
      </c>
    </row>
    <row r="27" spans="2:9" x14ac:dyDescent="0.2">
      <c r="B27" s="84">
        <v>24876</v>
      </c>
      <c r="D27" s="85" t="s">
        <v>630</v>
      </c>
      <c r="F27" s="82"/>
      <c r="G27" s="83"/>
      <c r="H27" s="83"/>
      <c r="I27" s="87"/>
    </row>
    <row r="28" spans="2:9" x14ac:dyDescent="0.2">
      <c r="B28" s="84">
        <f>B29+B30</f>
        <v>7462</v>
      </c>
      <c r="D28" s="85" t="s">
        <v>629</v>
      </c>
      <c r="F28" s="82"/>
      <c r="G28" s="83"/>
      <c r="H28" s="83"/>
      <c r="I28" s="87"/>
    </row>
    <row r="29" spans="2:9" x14ac:dyDescent="0.2">
      <c r="B29" s="84">
        <v>7456</v>
      </c>
      <c r="D29" s="85" t="s">
        <v>628</v>
      </c>
      <c r="F29" s="82"/>
      <c r="G29" s="83"/>
      <c r="H29" s="83"/>
      <c r="I29" s="87"/>
    </row>
    <row r="30" spans="2:9" x14ac:dyDescent="0.2">
      <c r="B30" s="84">
        <v>6</v>
      </c>
      <c r="D30" s="85" t="s">
        <v>627</v>
      </c>
      <c r="F30" s="82"/>
      <c r="G30" s="83"/>
      <c r="H30" s="83"/>
      <c r="I30" s="87"/>
    </row>
    <row r="31" spans="2:9" ht="12.75" customHeight="1" x14ac:dyDescent="0.2">
      <c r="B31" s="84">
        <v>3048</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11487</v>
      </c>
      <c r="D33" s="85" t="s">
        <v>621</v>
      </c>
      <c r="E33" s="66" t="s">
        <v>620</v>
      </c>
      <c r="F33" s="82"/>
      <c r="G33" s="83"/>
      <c r="H33" s="83"/>
      <c r="I33" s="87"/>
    </row>
    <row r="34" spans="2:9" x14ac:dyDescent="0.2">
      <c r="B34" s="84"/>
      <c r="F34" s="82"/>
      <c r="G34" s="83"/>
      <c r="H34" s="83"/>
      <c r="I34" s="87"/>
    </row>
    <row r="35" spans="2:9" x14ac:dyDescent="0.2">
      <c r="B35" s="89">
        <f>B26+B31+B32+B33</f>
        <v>46873</v>
      </c>
      <c r="C35" s="78"/>
      <c r="D35" s="90" t="s">
        <v>553</v>
      </c>
      <c r="E35" s="78"/>
      <c r="F35" s="91"/>
      <c r="G35" s="90" t="s">
        <v>553</v>
      </c>
      <c r="H35" s="78"/>
      <c r="I35" s="92">
        <f>I26</f>
        <v>46873</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1741</v>
      </c>
      <c r="D42" s="81" t="s">
        <v>619</v>
      </c>
      <c r="E42" s="88" t="s">
        <v>618</v>
      </c>
      <c r="F42" s="82"/>
      <c r="G42" s="85" t="s">
        <v>621</v>
      </c>
      <c r="H42" s="66" t="s">
        <v>620</v>
      </c>
      <c r="I42" s="87">
        <f>+B33</f>
        <v>11487</v>
      </c>
    </row>
    <row r="43" spans="2:9" ht="15" x14ac:dyDescent="0.2">
      <c r="B43" s="84">
        <v>1741</v>
      </c>
      <c r="C43" s="58"/>
      <c r="D43" s="95" t="s">
        <v>617</v>
      </c>
      <c r="F43" s="62"/>
      <c r="G43" s="79" t="s">
        <v>619</v>
      </c>
      <c r="H43" s="96" t="s">
        <v>618</v>
      </c>
      <c r="I43" s="87">
        <f>I44+I45+I47+I48+I49</f>
        <v>260</v>
      </c>
    </row>
    <row r="44" spans="2:9" x14ac:dyDescent="0.2">
      <c r="B44" s="84">
        <v>0</v>
      </c>
      <c r="D44" s="85" t="s">
        <v>616</v>
      </c>
      <c r="F44" s="82"/>
      <c r="G44" s="95" t="s">
        <v>617</v>
      </c>
      <c r="I44" s="87">
        <v>259</v>
      </c>
    </row>
    <row r="45" spans="2:9" x14ac:dyDescent="0.2">
      <c r="B45" s="84">
        <v>0</v>
      </c>
      <c r="D45" s="85" t="s">
        <v>615</v>
      </c>
      <c r="E45" s="80"/>
      <c r="F45" s="82"/>
      <c r="G45" s="85" t="s">
        <v>616</v>
      </c>
      <c r="I45" s="87">
        <v>1</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10006</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11747</v>
      </c>
      <c r="C52" s="78"/>
      <c r="D52" s="78" t="s">
        <v>553</v>
      </c>
      <c r="E52" s="78"/>
      <c r="F52" s="91"/>
      <c r="G52" s="78" t="s">
        <v>553</v>
      </c>
      <c r="H52" s="78"/>
      <c r="I52" s="92">
        <f>I42+I43+I50</f>
        <v>11747</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-58</v>
      </c>
      <c r="D59" s="81" t="s">
        <v>609</v>
      </c>
      <c r="E59" s="86" t="s">
        <v>608</v>
      </c>
      <c r="F59" s="82"/>
      <c r="G59" s="88" t="s">
        <v>607</v>
      </c>
      <c r="H59" s="66" t="s">
        <v>606</v>
      </c>
      <c r="I59" s="87">
        <f>+B49</f>
        <v>10006</v>
      </c>
    </row>
    <row r="60" spans="2:9" x14ac:dyDescent="0.2">
      <c r="B60" s="84">
        <v>-58</v>
      </c>
      <c r="D60" s="85" t="s">
        <v>605</v>
      </c>
      <c r="F60" s="82"/>
      <c r="G60" s="88" t="s">
        <v>604</v>
      </c>
      <c r="H60" s="85"/>
      <c r="I60" s="87">
        <f>I61+I62</f>
        <v>6</v>
      </c>
    </row>
    <row r="61" spans="2:9" x14ac:dyDescent="0.2">
      <c r="B61" s="84">
        <v>0</v>
      </c>
      <c r="D61" s="85" t="s">
        <v>603</v>
      </c>
      <c r="F61" s="82"/>
      <c r="G61" s="88" t="s">
        <v>602</v>
      </c>
      <c r="I61" s="87">
        <v>0</v>
      </c>
    </row>
    <row r="62" spans="2:9" x14ac:dyDescent="0.2">
      <c r="B62" s="84">
        <v>6</v>
      </c>
      <c r="D62" s="81" t="s">
        <v>601</v>
      </c>
      <c r="E62" s="85" t="s">
        <v>600</v>
      </c>
      <c r="F62" s="82"/>
      <c r="G62" s="88" t="s">
        <v>599</v>
      </c>
      <c r="I62" s="87">
        <v>6</v>
      </c>
    </row>
    <row r="63" spans="2:9" x14ac:dyDescent="0.2">
      <c r="B63" s="84"/>
      <c r="E63" s="85" t="s">
        <v>598</v>
      </c>
      <c r="F63" s="82"/>
      <c r="G63" s="83" t="s">
        <v>597</v>
      </c>
      <c r="H63" s="81" t="s">
        <v>596</v>
      </c>
      <c r="I63" s="87">
        <f>I64+I65+I66</f>
        <v>51</v>
      </c>
    </row>
    <row r="64" spans="2:9" x14ac:dyDescent="0.2">
      <c r="B64" s="84">
        <f>B65+B66+B67</f>
        <v>129</v>
      </c>
      <c r="D64" s="81" t="s">
        <v>597</v>
      </c>
      <c r="E64" s="81" t="s">
        <v>596</v>
      </c>
      <c r="F64" s="82"/>
      <c r="G64" s="85" t="s">
        <v>595</v>
      </c>
      <c r="I64" s="87">
        <v>0</v>
      </c>
    </row>
    <row r="65" spans="2:9" x14ac:dyDescent="0.2">
      <c r="B65" s="84">
        <v>129</v>
      </c>
      <c r="D65" s="85" t="s">
        <v>595</v>
      </c>
      <c r="F65" s="82"/>
      <c r="G65" s="88" t="s">
        <v>594</v>
      </c>
      <c r="I65" s="87">
        <v>47</v>
      </c>
    </row>
    <row r="66" spans="2:9" x14ac:dyDescent="0.2">
      <c r="B66" s="84">
        <v>0</v>
      </c>
      <c r="D66" s="85" t="s">
        <v>594</v>
      </c>
      <c r="F66" s="82"/>
      <c r="G66" s="88" t="s">
        <v>593</v>
      </c>
      <c r="I66" s="87">
        <v>4</v>
      </c>
    </row>
    <row r="67" spans="2:9" x14ac:dyDescent="0.2">
      <c r="B67" s="84">
        <v>0</v>
      </c>
      <c r="D67" s="85" t="s">
        <v>593</v>
      </c>
      <c r="F67" s="82"/>
      <c r="G67" s="83"/>
      <c r="H67" s="83"/>
      <c r="I67" s="87"/>
    </row>
    <row r="68" spans="2:9" x14ac:dyDescent="0.2">
      <c r="B68" s="84">
        <f>I70-B59-B62-B64</f>
        <v>9986</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10063</v>
      </c>
      <c r="C70" s="78"/>
      <c r="D70" s="78" t="s">
        <v>553</v>
      </c>
      <c r="E70" s="78"/>
      <c r="F70" s="91"/>
      <c r="G70" s="78" t="s">
        <v>553</v>
      </c>
      <c r="H70" s="78"/>
      <c r="I70" s="92">
        <f>I59+I60+I63</f>
        <v>10063</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9986</v>
      </c>
    </row>
    <row r="78" spans="2:9" x14ac:dyDescent="0.2">
      <c r="B78" s="84"/>
      <c r="E78" s="85" t="s">
        <v>585</v>
      </c>
      <c r="F78" s="82"/>
      <c r="G78" s="88"/>
      <c r="H78" s="85"/>
      <c r="I78" s="87"/>
    </row>
    <row r="79" spans="2:9" x14ac:dyDescent="0.2">
      <c r="B79" s="84">
        <f>I82-B77</f>
        <v>9986</v>
      </c>
      <c r="D79" s="85" t="s">
        <v>580</v>
      </c>
      <c r="E79" s="68" t="s">
        <v>584</v>
      </c>
      <c r="F79" s="82"/>
      <c r="G79" s="83"/>
      <c r="H79" s="83"/>
      <c r="I79" s="87"/>
    </row>
    <row r="80" spans="2:9" x14ac:dyDescent="0.2">
      <c r="B80" s="84">
        <f>B79-B13</f>
        <v>-3672</v>
      </c>
      <c r="D80" s="85" t="s">
        <v>583</v>
      </c>
      <c r="E80" s="66" t="s">
        <v>579</v>
      </c>
      <c r="F80" s="82"/>
      <c r="G80" s="83"/>
      <c r="H80" s="83"/>
      <c r="I80" s="87"/>
    </row>
    <row r="81" spans="2:9" x14ac:dyDescent="0.2">
      <c r="B81" s="84"/>
      <c r="F81" s="82"/>
      <c r="G81" s="83"/>
      <c r="H81" s="83"/>
      <c r="I81" s="87"/>
    </row>
    <row r="82" spans="2:9" x14ac:dyDescent="0.2">
      <c r="B82" s="89">
        <f>B77+B79</f>
        <v>9986</v>
      </c>
      <c r="C82" s="78"/>
      <c r="D82" s="78" t="s">
        <v>553</v>
      </c>
      <c r="E82" s="78"/>
      <c r="F82" s="91"/>
      <c r="G82" s="78" t="s">
        <v>553</v>
      </c>
      <c r="H82" s="78"/>
      <c r="I82" s="92">
        <f>I77</f>
        <v>9986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-2278</v>
      </c>
      <c r="D92" s="85" t="s">
        <v>567</v>
      </c>
      <c r="E92" s="66" t="s">
        <v>566</v>
      </c>
      <c r="F92" s="82"/>
      <c r="G92" s="85" t="s">
        <v>580</v>
      </c>
      <c r="H92" s="66" t="s">
        <v>579</v>
      </c>
      <c r="I92" s="87">
        <f>+B80</f>
        <v>-3672</v>
      </c>
    </row>
    <row r="93" spans="2:9" x14ac:dyDescent="0.2">
      <c r="B93" s="84"/>
      <c r="E93" s="68" t="s">
        <v>563</v>
      </c>
      <c r="F93" s="82"/>
      <c r="G93" s="88" t="s">
        <v>578</v>
      </c>
      <c r="H93" s="81" t="s">
        <v>577</v>
      </c>
      <c r="I93" s="87">
        <f>I94+I95</f>
        <v>1574</v>
      </c>
    </row>
    <row r="94" spans="2:9" x14ac:dyDescent="0.2">
      <c r="B94" s="84"/>
      <c r="E94" s="85"/>
      <c r="F94" s="82"/>
      <c r="G94" s="88" t="s">
        <v>576</v>
      </c>
      <c r="I94" s="87">
        <v>1521</v>
      </c>
    </row>
    <row r="95" spans="2:9" x14ac:dyDescent="0.2">
      <c r="B95" s="84"/>
      <c r="E95" s="85"/>
      <c r="F95" s="82"/>
      <c r="G95" s="88" t="s">
        <v>575</v>
      </c>
      <c r="I95" s="87">
        <v>53</v>
      </c>
    </row>
    <row r="96" spans="2:9" x14ac:dyDescent="0.2">
      <c r="B96" s="84"/>
      <c r="D96" s="85"/>
      <c r="F96" s="82"/>
      <c r="G96" s="88" t="s">
        <v>574</v>
      </c>
      <c r="H96" s="81" t="s">
        <v>573</v>
      </c>
      <c r="I96" s="87">
        <f>I97</f>
        <v>-180</v>
      </c>
    </row>
    <row r="97" spans="2:9" x14ac:dyDescent="0.2">
      <c r="B97" s="98"/>
      <c r="C97" s="99"/>
      <c r="D97" s="99"/>
      <c r="E97" s="85"/>
      <c r="F97" s="100"/>
      <c r="G97" s="88" t="s">
        <v>572</v>
      </c>
      <c r="H97" s="101"/>
      <c r="I97" s="87">
        <v>-180</v>
      </c>
    </row>
    <row r="98" spans="2:9" x14ac:dyDescent="0.2">
      <c r="B98" s="84"/>
      <c r="F98" s="82"/>
      <c r="G98" s="83"/>
      <c r="H98" s="83"/>
      <c r="I98" s="87"/>
    </row>
    <row r="99" spans="2:9" x14ac:dyDescent="0.2">
      <c r="B99" s="89">
        <f>B92</f>
        <v>-2278</v>
      </c>
      <c r="C99" s="78"/>
      <c r="D99" s="78" t="s">
        <v>553</v>
      </c>
      <c r="E99" s="78"/>
      <c r="F99" s="91"/>
      <c r="G99" s="78" t="s">
        <v>553</v>
      </c>
      <c r="H99" s="78"/>
      <c r="I99" s="92">
        <f>I92+I93+I96</f>
        <v>-2278</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14141</v>
      </c>
      <c r="D106" s="85" t="s">
        <v>570</v>
      </c>
      <c r="E106" s="103" t="s">
        <v>569</v>
      </c>
      <c r="F106" s="82"/>
      <c r="G106" s="83"/>
      <c r="H106" s="83"/>
      <c r="I106" s="82"/>
    </row>
    <row r="107" spans="2:9" x14ac:dyDescent="0.2">
      <c r="B107" s="84">
        <v>14088</v>
      </c>
      <c r="D107" s="85" t="s">
        <v>568</v>
      </c>
      <c r="E107" s="85"/>
      <c r="F107" s="82"/>
      <c r="G107" s="85" t="s">
        <v>567</v>
      </c>
      <c r="H107" s="68" t="s">
        <v>566</v>
      </c>
      <c r="I107" s="87"/>
    </row>
    <row r="108" spans="2:9" x14ac:dyDescent="0.2">
      <c r="B108" s="84">
        <f>-B13</f>
        <v>-13658</v>
      </c>
      <c r="D108" s="85" t="s">
        <v>565</v>
      </c>
      <c r="E108" s="86" t="s">
        <v>564</v>
      </c>
      <c r="F108" s="82"/>
      <c r="G108" s="85"/>
      <c r="H108" s="67" t="s">
        <v>563</v>
      </c>
      <c r="I108" s="87">
        <f>B92</f>
        <v>-2278</v>
      </c>
    </row>
    <row r="109" spans="2:9" x14ac:dyDescent="0.2">
      <c r="B109" s="84">
        <v>53</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-2761</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-2278</v>
      </c>
      <c r="C115" s="78"/>
      <c r="D115" s="78" t="s">
        <v>553</v>
      </c>
      <c r="E115" s="106"/>
      <c r="F115" s="91"/>
      <c r="G115" s="78" t="s">
        <v>553</v>
      </c>
      <c r="H115" s="78"/>
      <c r="I115" s="92">
        <f>I108</f>
        <v>-2278</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-2761</v>
      </c>
    </row>
    <row r="123" spans="2:9" ht="15" x14ac:dyDescent="0.2">
      <c r="B123" s="84">
        <f>B125+B128+B131+B134+B137+B142+B143+B144</f>
        <v>1866</v>
      </c>
      <c r="C123" s="79"/>
      <c r="D123" s="58"/>
      <c r="E123" s="85" t="s">
        <v>548</v>
      </c>
      <c r="F123" s="58"/>
      <c r="G123" s="58"/>
      <c r="H123" s="58"/>
      <c r="I123" s="87">
        <f>I125+I128+I131+I134+I137+I142+I143+I144</f>
        <v>4627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518</v>
      </c>
      <c r="E128" s="85" t="s">
        <v>544</v>
      </c>
      <c r="I128" s="87">
        <f>I129+I130</f>
        <v>-33</v>
      </c>
    </row>
    <row r="129" spans="2:9" x14ac:dyDescent="0.2">
      <c r="B129" s="84">
        <v>1421</v>
      </c>
      <c r="E129" s="85" t="s">
        <v>543</v>
      </c>
      <c r="I129" s="87">
        <v>0</v>
      </c>
    </row>
    <row r="130" spans="2:9" x14ac:dyDescent="0.2">
      <c r="B130" s="84">
        <v>-903</v>
      </c>
      <c r="E130" s="85" t="s">
        <v>542</v>
      </c>
      <c r="I130" s="87">
        <v>-33</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-431</v>
      </c>
      <c r="E134" s="85" t="s">
        <v>538</v>
      </c>
      <c r="I134" s="87">
        <f>I135+I136</f>
        <v>-7495</v>
      </c>
    </row>
    <row r="135" spans="2:9" x14ac:dyDescent="0.2">
      <c r="B135" s="84">
        <v>1</v>
      </c>
      <c r="E135" s="85" t="s">
        <v>537</v>
      </c>
      <c r="I135" s="87">
        <v>615</v>
      </c>
    </row>
    <row r="136" spans="2:9" x14ac:dyDescent="0.2">
      <c r="B136" s="84">
        <v>-432</v>
      </c>
      <c r="E136" s="85" t="s">
        <v>536</v>
      </c>
      <c r="I136" s="87">
        <v>-8110</v>
      </c>
    </row>
    <row r="137" spans="2:9" x14ac:dyDescent="0.2">
      <c r="B137" s="84">
        <f>B138+B141</f>
        <v>0</v>
      </c>
      <c r="E137" s="107" t="s">
        <v>535</v>
      </c>
      <c r="I137" s="87">
        <f>I138+I141</f>
        <v>4500</v>
      </c>
    </row>
    <row r="138" spans="2:9" x14ac:dyDescent="0.2">
      <c r="B138" s="84">
        <f>B139+B140</f>
        <v>0</v>
      </c>
      <c r="E138" s="107" t="s">
        <v>534</v>
      </c>
      <c r="I138" s="87">
        <f>I139+I140</f>
        <v>4500</v>
      </c>
    </row>
    <row r="139" spans="2:9" x14ac:dyDescent="0.2">
      <c r="B139" s="84">
        <v>0</v>
      </c>
      <c r="E139" s="107" t="s">
        <v>533</v>
      </c>
      <c r="I139" s="87">
        <v>4500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-412</v>
      </c>
    </row>
    <row r="144" spans="2:9" x14ac:dyDescent="0.2">
      <c r="B144" s="84">
        <f>B145+B146</f>
        <v>1779</v>
      </c>
      <c r="C144" s="85" t="s">
        <v>528</v>
      </c>
      <c r="E144" s="85" t="s">
        <v>528</v>
      </c>
      <c r="I144" s="87">
        <f>I145+I146</f>
        <v>8067</v>
      </c>
    </row>
    <row r="145" spans="2:9" x14ac:dyDescent="0.2">
      <c r="B145" s="84">
        <v>-1510</v>
      </c>
      <c r="C145" s="85" t="s">
        <v>527</v>
      </c>
      <c r="E145" s="85" t="s">
        <v>527</v>
      </c>
      <c r="I145" s="87">
        <v>7667</v>
      </c>
    </row>
    <row r="146" spans="2:9" x14ac:dyDescent="0.2">
      <c r="B146" s="89">
        <v>3289</v>
      </c>
      <c r="C146" s="108" t="s">
        <v>526</v>
      </c>
      <c r="D146" s="109"/>
      <c r="E146" s="108" t="s">
        <v>526</v>
      </c>
      <c r="F146" s="109"/>
      <c r="G146" s="109"/>
      <c r="H146" s="109"/>
      <c r="I146" s="92">
        <v>400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766</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23736</v>
      </c>
      <c r="D11" s="81" t="s">
        <v>645</v>
      </c>
      <c r="E11" s="85" t="s">
        <v>644</v>
      </c>
      <c r="F11" s="82"/>
      <c r="G11" s="83" t="s">
        <v>643</v>
      </c>
      <c r="H11" s="86" t="s">
        <v>642</v>
      </c>
      <c r="I11" s="87">
        <f>I12+I13</f>
        <v>49013</v>
      </c>
    </row>
    <row r="12" spans="2:14" x14ac:dyDescent="0.2">
      <c r="B12" s="84">
        <f>I11-B11</f>
        <v>25277</v>
      </c>
      <c r="D12" s="85" t="s">
        <v>632</v>
      </c>
      <c r="E12" s="66" t="s">
        <v>631</v>
      </c>
      <c r="F12" s="82"/>
      <c r="G12" s="88" t="s">
        <v>641</v>
      </c>
      <c r="H12" s="83"/>
      <c r="I12" s="87">
        <v>48785</v>
      </c>
    </row>
    <row r="13" spans="2:14" x14ac:dyDescent="0.2">
      <c r="B13" s="84">
        <v>1545</v>
      </c>
      <c r="D13" s="81" t="s">
        <v>640</v>
      </c>
      <c r="E13" s="85" t="s">
        <v>564</v>
      </c>
      <c r="F13" s="82"/>
      <c r="G13" s="88" t="s">
        <v>639</v>
      </c>
      <c r="I13" s="87">
        <v>228</v>
      </c>
    </row>
    <row r="14" spans="2:14" x14ac:dyDescent="0.2">
      <c r="B14" s="84">
        <f>B12-B13</f>
        <v>23732</v>
      </c>
      <c r="D14" s="81" t="s">
        <v>638</v>
      </c>
      <c r="E14" s="66" t="s">
        <v>637</v>
      </c>
      <c r="F14" s="82"/>
      <c r="G14" s="88"/>
      <c r="H14" s="83"/>
      <c r="I14" s="87"/>
    </row>
    <row r="15" spans="2:14" ht="7.15" customHeight="1" x14ac:dyDescent="0.2">
      <c r="B15" s="84"/>
      <c r="F15" s="82"/>
      <c r="G15" s="83"/>
      <c r="H15" s="83"/>
      <c r="I15" s="87"/>
    </row>
    <row r="16" spans="2:14" x14ac:dyDescent="0.2">
      <c r="B16" s="89">
        <f>B11+B12</f>
        <v>49013</v>
      </c>
      <c r="C16" s="78"/>
      <c r="D16" s="90" t="s">
        <v>553</v>
      </c>
      <c r="E16" s="78"/>
      <c r="F16" s="91"/>
      <c r="G16" s="90" t="s">
        <v>553</v>
      </c>
      <c r="H16" s="78"/>
      <c r="I16" s="92">
        <f>I11</f>
        <v>49013</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20877</v>
      </c>
      <c r="D26" s="81" t="s">
        <v>634</v>
      </c>
      <c r="E26" s="85" t="s">
        <v>633</v>
      </c>
      <c r="F26" s="82"/>
      <c r="G26" s="88" t="s">
        <v>632</v>
      </c>
      <c r="H26" s="68" t="s">
        <v>631</v>
      </c>
      <c r="I26" s="87">
        <f>+B12</f>
        <v>25277</v>
      </c>
    </row>
    <row r="27" spans="2:9" x14ac:dyDescent="0.2">
      <c r="B27" s="84">
        <v>17237</v>
      </c>
      <c r="D27" s="85" t="s">
        <v>630</v>
      </c>
      <c r="F27" s="82"/>
      <c r="G27" s="83"/>
      <c r="H27" s="83"/>
      <c r="I27" s="87"/>
    </row>
    <row r="28" spans="2:9" x14ac:dyDescent="0.2">
      <c r="B28" s="84">
        <f>B29+B30</f>
        <v>3640</v>
      </c>
      <c r="D28" s="85" t="s">
        <v>629</v>
      </c>
      <c r="F28" s="82"/>
      <c r="G28" s="83"/>
      <c r="H28" s="83"/>
      <c r="I28" s="87"/>
    </row>
    <row r="29" spans="2:9" x14ac:dyDescent="0.2">
      <c r="B29" s="84">
        <v>3637</v>
      </c>
      <c r="D29" s="85" t="s">
        <v>628</v>
      </c>
      <c r="F29" s="82"/>
      <c r="G29" s="83"/>
      <c r="H29" s="83"/>
      <c r="I29" s="87"/>
    </row>
    <row r="30" spans="2:9" x14ac:dyDescent="0.2">
      <c r="B30" s="84">
        <v>3</v>
      </c>
      <c r="D30" s="85" t="s">
        <v>627</v>
      </c>
      <c r="F30" s="82"/>
      <c r="G30" s="83"/>
      <c r="H30" s="83"/>
      <c r="I30" s="87"/>
    </row>
    <row r="31" spans="2:9" ht="12.75" customHeight="1" x14ac:dyDescent="0.2">
      <c r="B31" s="84">
        <v>110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4290</v>
      </c>
      <c r="D33" s="85" t="s">
        <v>621</v>
      </c>
      <c r="E33" s="66" t="s">
        <v>620</v>
      </c>
      <c r="F33" s="82"/>
      <c r="G33" s="83"/>
      <c r="H33" s="83"/>
      <c r="I33" s="87"/>
    </row>
    <row r="34" spans="2:9" x14ac:dyDescent="0.2">
      <c r="B34" s="84"/>
      <c r="F34" s="82"/>
      <c r="G34" s="83"/>
      <c r="H34" s="83"/>
      <c r="I34" s="87"/>
    </row>
    <row r="35" spans="2:9" x14ac:dyDescent="0.2">
      <c r="B35" s="89">
        <f>B26+B31+B32+B33</f>
        <v>25277</v>
      </c>
      <c r="C35" s="78"/>
      <c r="D35" s="90" t="s">
        <v>553</v>
      </c>
      <c r="E35" s="78"/>
      <c r="F35" s="91"/>
      <c r="G35" s="90" t="s">
        <v>553</v>
      </c>
      <c r="H35" s="78"/>
      <c r="I35" s="92">
        <f>I26</f>
        <v>25277</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513</v>
      </c>
      <c r="D42" s="81" t="s">
        <v>619</v>
      </c>
      <c r="E42" s="88" t="s">
        <v>618</v>
      </c>
      <c r="F42" s="82"/>
      <c r="G42" s="85" t="s">
        <v>621</v>
      </c>
      <c r="H42" s="66" t="s">
        <v>620</v>
      </c>
      <c r="I42" s="87">
        <f>+B33</f>
        <v>4290</v>
      </c>
    </row>
    <row r="43" spans="2:9" ht="15" x14ac:dyDescent="0.2">
      <c r="B43" s="84">
        <v>513</v>
      </c>
      <c r="C43" s="58"/>
      <c r="D43" s="95" t="s">
        <v>617</v>
      </c>
      <c r="F43" s="62"/>
      <c r="G43" s="79" t="s">
        <v>619</v>
      </c>
      <c r="H43" s="96" t="s">
        <v>618</v>
      </c>
      <c r="I43" s="87">
        <f>I44+I45+I47+I48+I49</f>
        <v>314</v>
      </c>
    </row>
    <row r="44" spans="2:9" x14ac:dyDescent="0.2">
      <c r="B44" s="84">
        <v>0</v>
      </c>
      <c r="D44" s="85" t="s">
        <v>616</v>
      </c>
      <c r="F44" s="82"/>
      <c r="G44" s="95" t="s">
        <v>617</v>
      </c>
      <c r="I44" s="87">
        <v>308</v>
      </c>
    </row>
    <row r="45" spans="2:9" x14ac:dyDescent="0.2">
      <c r="B45" s="84">
        <v>0</v>
      </c>
      <c r="D45" s="85" t="s">
        <v>615</v>
      </c>
      <c r="E45" s="80"/>
      <c r="F45" s="82"/>
      <c r="G45" s="85" t="s">
        <v>616</v>
      </c>
      <c r="I45" s="87">
        <v>6</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4091</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4604</v>
      </c>
      <c r="C52" s="78"/>
      <c r="D52" s="78" t="s">
        <v>553</v>
      </c>
      <c r="E52" s="78"/>
      <c r="F52" s="91"/>
      <c r="G52" s="78" t="s">
        <v>553</v>
      </c>
      <c r="H52" s="78"/>
      <c r="I52" s="92">
        <f>I42+I43+I50</f>
        <v>4604</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186</v>
      </c>
      <c r="D59" s="81" t="s">
        <v>609</v>
      </c>
      <c r="E59" s="86" t="s">
        <v>608</v>
      </c>
      <c r="F59" s="82"/>
      <c r="G59" s="88" t="s">
        <v>607</v>
      </c>
      <c r="H59" s="66" t="s">
        <v>606</v>
      </c>
      <c r="I59" s="87">
        <f>+B49</f>
        <v>4091</v>
      </c>
    </row>
    <row r="60" spans="2:9" x14ac:dyDescent="0.2">
      <c r="B60" s="84">
        <v>186</v>
      </c>
      <c r="D60" s="85" t="s">
        <v>605</v>
      </c>
      <c r="F60" s="82"/>
      <c r="G60" s="88" t="s">
        <v>604</v>
      </c>
      <c r="H60" s="85"/>
      <c r="I60" s="87">
        <f>I61+I62</f>
        <v>3</v>
      </c>
    </row>
    <row r="61" spans="2:9" x14ac:dyDescent="0.2">
      <c r="B61" s="84">
        <v>0</v>
      </c>
      <c r="D61" s="85" t="s">
        <v>603</v>
      </c>
      <c r="F61" s="82"/>
      <c r="G61" s="88" t="s">
        <v>602</v>
      </c>
      <c r="I61" s="87">
        <v>0</v>
      </c>
    </row>
    <row r="62" spans="2:9" x14ac:dyDescent="0.2">
      <c r="B62" s="84">
        <v>3</v>
      </c>
      <c r="D62" s="81" t="s">
        <v>601</v>
      </c>
      <c r="E62" s="85" t="s">
        <v>600</v>
      </c>
      <c r="F62" s="82"/>
      <c r="G62" s="88" t="s">
        <v>599</v>
      </c>
      <c r="I62" s="87">
        <v>3</v>
      </c>
    </row>
    <row r="63" spans="2:9" x14ac:dyDescent="0.2">
      <c r="B63" s="84"/>
      <c r="E63" s="85" t="s">
        <v>598</v>
      </c>
      <c r="F63" s="82"/>
      <c r="G63" s="83" t="s">
        <v>597</v>
      </c>
      <c r="H63" s="81" t="s">
        <v>596</v>
      </c>
      <c r="I63" s="87">
        <f>I64+I65+I66</f>
        <v>710</v>
      </c>
    </row>
    <row r="64" spans="2:9" x14ac:dyDescent="0.2">
      <c r="B64" s="84">
        <f>B65+B66+B67</f>
        <v>5197</v>
      </c>
      <c r="D64" s="81" t="s">
        <v>597</v>
      </c>
      <c r="E64" s="81" t="s">
        <v>596</v>
      </c>
      <c r="F64" s="82"/>
      <c r="G64" s="85" t="s">
        <v>595</v>
      </c>
      <c r="I64" s="87">
        <v>0</v>
      </c>
    </row>
    <row r="65" spans="2:9" x14ac:dyDescent="0.2">
      <c r="B65" s="84">
        <v>71</v>
      </c>
      <c r="D65" s="85" t="s">
        <v>595</v>
      </c>
      <c r="F65" s="82"/>
      <c r="G65" s="88" t="s">
        <v>594</v>
      </c>
      <c r="I65" s="87">
        <v>8</v>
      </c>
    </row>
    <row r="66" spans="2:9" x14ac:dyDescent="0.2">
      <c r="B66" s="84">
        <v>0</v>
      </c>
      <c r="D66" s="85" t="s">
        <v>594</v>
      </c>
      <c r="F66" s="82"/>
      <c r="G66" s="88" t="s">
        <v>593</v>
      </c>
      <c r="I66" s="87">
        <v>702</v>
      </c>
    </row>
    <row r="67" spans="2:9" x14ac:dyDescent="0.2">
      <c r="B67" s="84">
        <v>5126</v>
      </c>
      <c r="D67" s="85" t="s">
        <v>593</v>
      </c>
      <c r="F67" s="82"/>
      <c r="G67" s="83"/>
      <c r="H67" s="83"/>
      <c r="I67" s="87"/>
    </row>
    <row r="68" spans="2:9" x14ac:dyDescent="0.2">
      <c r="B68" s="84">
        <f>I70-B59-B62-B64</f>
        <v>-582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4804</v>
      </c>
      <c r="C70" s="78"/>
      <c r="D70" s="78" t="s">
        <v>553</v>
      </c>
      <c r="E70" s="78"/>
      <c r="F70" s="91"/>
      <c r="G70" s="78" t="s">
        <v>553</v>
      </c>
      <c r="H70" s="78"/>
      <c r="I70" s="92">
        <f>I59+I60+I63</f>
        <v>4804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-582</v>
      </c>
    </row>
    <row r="78" spans="2:9" x14ac:dyDescent="0.2">
      <c r="B78" s="84"/>
      <c r="E78" s="85" t="s">
        <v>585</v>
      </c>
      <c r="F78" s="82"/>
      <c r="G78" s="88"/>
      <c r="H78" s="85"/>
      <c r="I78" s="87"/>
    </row>
    <row r="79" spans="2:9" x14ac:dyDescent="0.2">
      <c r="B79" s="84">
        <f>I82-B77</f>
        <v>-582</v>
      </c>
      <c r="D79" s="85" t="s">
        <v>580</v>
      </c>
      <c r="E79" s="68" t="s">
        <v>584</v>
      </c>
      <c r="F79" s="82"/>
      <c r="G79" s="83"/>
      <c r="H79" s="83"/>
      <c r="I79" s="87"/>
    </row>
    <row r="80" spans="2:9" x14ac:dyDescent="0.2">
      <c r="B80" s="84">
        <f>B79-B13</f>
        <v>-2127</v>
      </c>
      <c r="D80" s="85" t="s">
        <v>583</v>
      </c>
      <c r="E80" s="66" t="s">
        <v>579</v>
      </c>
      <c r="F80" s="82"/>
      <c r="G80" s="83"/>
      <c r="H80" s="83"/>
      <c r="I80" s="87"/>
    </row>
    <row r="81" spans="2:9" x14ac:dyDescent="0.2">
      <c r="B81" s="84"/>
      <c r="F81" s="82"/>
      <c r="G81" s="83"/>
      <c r="H81" s="83"/>
      <c r="I81" s="87"/>
    </row>
    <row r="82" spans="2:9" x14ac:dyDescent="0.2">
      <c r="B82" s="89">
        <f>B77+B79</f>
        <v>-582</v>
      </c>
      <c r="C82" s="78"/>
      <c r="D82" s="78" t="s">
        <v>553</v>
      </c>
      <c r="E82" s="78"/>
      <c r="F82" s="91"/>
      <c r="G82" s="78" t="s">
        <v>553</v>
      </c>
      <c r="H82" s="78"/>
      <c r="I82" s="92">
        <f>I77</f>
        <v>-582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-563</v>
      </c>
      <c r="D92" s="85" t="s">
        <v>567</v>
      </c>
      <c r="E92" s="66" t="s">
        <v>566</v>
      </c>
      <c r="F92" s="82"/>
      <c r="G92" s="85" t="s">
        <v>580</v>
      </c>
      <c r="H92" s="66" t="s">
        <v>579</v>
      </c>
      <c r="I92" s="87">
        <f>+B80</f>
        <v>-2127</v>
      </c>
    </row>
    <row r="93" spans="2:9" x14ac:dyDescent="0.2">
      <c r="B93" s="84"/>
      <c r="E93" s="68" t="s">
        <v>563</v>
      </c>
      <c r="F93" s="82"/>
      <c r="G93" s="88" t="s">
        <v>578</v>
      </c>
      <c r="H93" s="81" t="s">
        <v>577</v>
      </c>
      <c r="I93" s="87">
        <f>I94+I95</f>
        <v>1577</v>
      </c>
    </row>
    <row r="94" spans="2:9" x14ac:dyDescent="0.2">
      <c r="B94" s="84"/>
      <c r="E94" s="85"/>
      <c r="F94" s="82"/>
      <c r="G94" s="88" t="s">
        <v>576</v>
      </c>
      <c r="I94" s="87">
        <v>1054</v>
      </c>
    </row>
    <row r="95" spans="2:9" x14ac:dyDescent="0.2">
      <c r="B95" s="84"/>
      <c r="E95" s="85"/>
      <c r="F95" s="82"/>
      <c r="G95" s="88" t="s">
        <v>575</v>
      </c>
      <c r="I95" s="87">
        <v>523</v>
      </c>
    </row>
    <row r="96" spans="2:9" x14ac:dyDescent="0.2">
      <c r="B96" s="84"/>
      <c r="D96" s="85"/>
      <c r="F96" s="82"/>
      <c r="G96" s="88" t="s">
        <v>574</v>
      </c>
      <c r="H96" s="81" t="s">
        <v>573</v>
      </c>
      <c r="I96" s="87">
        <f>I97</f>
        <v>-13</v>
      </c>
    </row>
    <row r="97" spans="2:9" x14ac:dyDescent="0.2">
      <c r="B97" s="98"/>
      <c r="C97" s="99"/>
      <c r="D97" s="99"/>
      <c r="E97" s="85"/>
      <c r="F97" s="100"/>
      <c r="G97" s="88" t="s">
        <v>572</v>
      </c>
      <c r="H97" s="101"/>
      <c r="I97" s="87">
        <v>-13</v>
      </c>
    </row>
    <row r="98" spans="2:9" x14ac:dyDescent="0.2">
      <c r="B98" s="84"/>
      <c r="F98" s="82"/>
      <c r="G98" s="83"/>
      <c r="H98" s="83"/>
      <c r="I98" s="87"/>
    </row>
    <row r="99" spans="2:9" x14ac:dyDescent="0.2">
      <c r="B99" s="89">
        <f>B92</f>
        <v>-563</v>
      </c>
      <c r="C99" s="78"/>
      <c r="D99" s="78" t="s">
        <v>553</v>
      </c>
      <c r="E99" s="78"/>
      <c r="F99" s="91"/>
      <c r="G99" s="78" t="s">
        <v>553</v>
      </c>
      <c r="H99" s="78"/>
      <c r="I99" s="92">
        <f>I92+I93+I96</f>
        <v>-563</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769</v>
      </c>
      <c r="D106" s="85" t="s">
        <v>570</v>
      </c>
      <c r="E106" s="103" t="s">
        <v>569</v>
      </c>
      <c r="F106" s="82"/>
      <c r="G106" s="83"/>
      <c r="H106" s="83"/>
      <c r="I106" s="82"/>
    </row>
    <row r="107" spans="2:9" x14ac:dyDescent="0.2">
      <c r="B107" s="84">
        <v>995</v>
      </c>
      <c r="D107" s="85" t="s">
        <v>568</v>
      </c>
      <c r="E107" s="85"/>
      <c r="F107" s="82"/>
      <c r="G107" s="85" t="s">
        <v>567</v>
      </c>
      <c r="H107" s="68" t="s">
        <v>566</v>
      </c>
      <c r="I107" s="87"/>
    </row>
    <row r="108" spans="2:9" x14ac:dyDescent="0.2">
      <c r="B108" s="84">
        <f>-B13</f>
        <v>-1545</v>
      </c>
      <c r="D108" s="85" t="s">
        <v>565</v>
      </c>
      <c r="E108" s="86" t="s">
        <v>564</v>
      </c>
      <c r="F108" s="82"/>
      <c r="G108" s="85"/>
      <c r="H108" s="67" t="s">
        <v>563</v>
      </c>
      <c r="I108" s="87">
        <f>B92</f>
        <v>-563</v>
      </c>
    </row>
    <row r="109" spans="2:9" x14ac:dyDescent="0.2">
      <c r="B109" s="84">
        <v>-226</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213</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-563</v>
      </c>
      <c r="C115" s="78"/>
      <c r="D115" s="78" t="s">
        <v>553</v>
      </c>
      <c r="E115" s="106"/>
      <c r="F115" s="91"/>
      <c r="G115" s="78" t="s">
        <v>553</v>
      </c>
      <c r="H115" s="78"/>
      <c r="I115" s="92">
        <f>I108</f>
        <v>-563</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213</v>
      </c>
    </row>
    <row r="123" spans="2:9" ht="15" x14ac:dyDescent="0.2">
      <c r="B123" s="84">
        <f>B125+B128+B131+B134+B137+B142+B143+B144</f>
        <v>-3553</v>
      </c>
      <c r="C123" s="79"/>
      <c r="D123" s="58"/>
      <c r="E123" s="85" t="s">
        <v>548</v>
      </c>
      <c r="F123" s="58"/>
      <c r="G123" s="58"/>
      <c r="H123" s="58"/>
      <c r="I123" s="87">
        <f>I125+I128+I131+I134+I137+I142+I143+I144</f>
        <v>-3766</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7540</v>
      </c>
      <c r="E128" s="85" t="s">
        <v>544</v>
      </c>
      <c r="I128" s="87">
        <f>I129+I130</f>
        <v>597</v>
      </c>
    </row>
    <row r="129" spans="2:9" x14ac:dyDescent="0.2">
      <c r="B129" s="84">
        <v>9471</v>
      </c>
      <c r="E129" s="85" t="s">
        <v>543</v>
      </c>
      <c r="I129" s="87">
        <v>0</v>
      </c>
    </row>
    <row r="130" spans="2:9" x14ac:dyDescent="0.2">
      <c r="B130" s="84">
        <v>-1931</v>
      </c>
      <c r="E130" s="85" t="s">
        <v>542</v>
      </c>
      <c r="I130" s="87">
        <v>597</v>
      </c>
    </row>
    <row r="131" spans="2:9" x14ac:dyDescent="0.2">
      <c r="B131" s="84">
        <f>B132+B133</f>
        <v>-9147</v>
      </c>
      <c r="E131" s="85" t="s">
        <v>541</v>
      </c>
      <c r="I131" s="87">
        <f>I132+I133</f>
        <v>0</v>
      </c>
    </row>
    <row r="132" spans="2:9" x14ac:dyDescent="0.2">
      <c r="B132" s="84">
        <v>-8631</v>
      </c>
      <c r="E132" s="85" t="s">
        <v>540</v>
      </c>
      <c r="I132" s="87">
        <v>0</v>
      </c>
    </row>
    <row r="133" spans="2:9" x14ac:dyDescent="0.2">
      <c r="B133" s="84">
        <v>-516</v>
      </c>
      <c r="E133" s="85" t="s">
        <v>539</v>
      </c>
      <c r="I133" s="87">
        <v>0</v>
      </c>
    </row>
    <row r="134" spans="2:9" x14ac:dyDescent="0.2">
      <c r="B134" s="84">
        <f>B135+B136</f>
        <v>-1181</v>
      </c>
      <c r="E134" s="85" t="s">
        <v>538</v>
      </c>
      <c r="I134" s="87">
        <f>I135+I136</f>
        <v>-2514</v>
      </c>
    </row>
    <row r="135" spans="2:9" x14ac:dyDescent="0.2">
      <c r="B135" s="84">
        <v>-54</v>
      </c>
      <c r="E135" s="85" t="s">
        <v>537</v>
      </c>
      <c r="I135" s="87">
        <v>-109</v>
      </c>
    </row>
    <row r="136" spans="2:9" x14ac:dyDescent="0.2">
      <c r="B136" s="84">
        <v>-1127</v>
      </c>
      <c r="E136" s="85" t="s">
        <v>536</v>
      </c>
      <c r="I136" s="87">
        <v>-2405</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-765</v>
      </c>
      <c r="C144" s="85" t="s">
        <v>528</v>
      </c>
      <c r="E144" s="85" t="s">
        <v>528</v>
      </c>
      <c r="I144" s="87">
        <f>I145+I146</f>
        <v>-1849</v>
      </c>
    </row>
    <row r="145" spans="2:9" x14ac:dyDescent="0.2">
      <c r="B145" s="84">
        <v>262</v>
      </c>
      <c r="C145" s="85" t="s">
        <v>527</v>
      </c>
      <c r="E145" s="85" t="s">
        <v>527</v>
      </c>
      <c r="I145" s="87">
        <v>85</v>
      </c>
    </row>
    <row r="146" spans="2:9" x14ac:dyDescent="0.2">
      <c r="B146" s="89">
        <v>-1027</v>
      </c>
      <c r="C146" s="108" t="s">
        <v>526</v>
      </c>
      <c r="D146" s="109"/>
      <c r="E146" s="108" t="s">
        <v>526</v>
      </c>
      <c r="F146" s="109"/>
      <c r="G146" s="109"/>
      <c r="H146" s="109"/>
      <c r="I146" s="92">
        <v>-1934</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768</v>
      </c>
      <c r="D3" s="128"/>
      <c r="E3" s="132"/>
      <c r="F3" s="128"/>
      <c r="G3" s="128"/>
      <c r="H3" s="128"/>
      <c r="I3" s="128"/>
      <c r="J3" s="128"/>
      <c r="K3" s="128"/>
      <c r="L3" s="128"/>
      <c r="M3" s="128"/>
      <c r="N3" s="133"/>
    </row>
    <row r="4" spans="2:14" s="131" customFormat="1" ht="15" customHeight="1" x14ac:dyDescent="0.25">
      <c r="B4" s="76" t="s">
        <v>767</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769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31977</v>
      </c>
      <c r="D11" s="81" t="s">
        <v>645</v>
      </c>
      <c r="E11" s="85" t="s">
        <v>644</v>
      </c>
      <c r="F11" s="82"/>
      <c r="G11" s="83" t="s">
        <v>643</v>
      </c>
      <c r="H11" s="86" t="s">
        <v>642</v>
      </c>
      <c r="I11" s="87">
        <f>I12+I13</f>
        <v>103418</v>
      </c>
    </row>
    <row r="12" spans="2:14" x14ac:dyDescent="0.2">
      <c r="B12" s="84">
        <f>I11-B11</f>
        <v>71441</v>
      </c>
      <c r="D12" s="85" t="s">
        <v>632</v>
      </c>
      <c r="E12" s="66" t="s">
        <v>631</v>
      </c>
      <c r="F12" s="82"/>
      <c r="G12" s="88" t="s">
        <v>641</v>
      </c>
      <c r="H12" s="83"/>
      <c r="I12" s="87">
        <v>103418</v>
      </c>
    </row>
    <row r="13" spans="2:14" x14ac:dyDescent="0.2">
      <c r="B13" s="84">
        <v>7804</v>
      </c>
      <c r="D13" s="81" t="s">
        <v>640</v>
      </c>
      <c r="E13" s="85" t="s">
        <v>564</v>
      </c>
      <c r="F13" s="82"/>
      <c r="G13" s="88" t="s">
        <v>639</v>
      </c>
      <c r="I13" s="87">
        <v>0</v>
      </c>
    </row>
    <row r="14" spans="2:14" x14ac:dyDescent="0.2">
      <c r="B14" s="84">
        <f>B12-B13</f>
        <v>63637</v>
      </c>
      <c r="D14" s="81" t="s">
        <v>638</v>
      </c>
      <c r="E14" s="66" t="s">
        <v>637</v>
      </c>
      <c r="F14" s="82"/>
      <c r="G14" s="88"/>
      <c r="H14" s="83"/>
      <c r="I14" s="87"/>
    </row>
    <row r="15" spans="2:14" ht="7.15" customHeight="1" x14ac:dyDescent="0.2">
      <c r="B15" s="84"/>
      <c r="F15" s="82"/>
      <c r="G15" s="83"/>
      <c r="H15" s="83"/>
      <c r="I15" s="87"/>
    </row>
    <row r="16" spans="2:14" x14ac:dyDescent="0.2">
      <c r="B16" s="89">
        <f>B11+B12</f>
        <v>103418</v>
      </c>
      <c r="C16" s="78"/>
      <c r="D16" s="90" t="s">
        <v>553</v>
      </c>
      <c r="E16" s="78"/>
      <c r="F16" s="91"/>
      <c r="G16" s="90" t="s">
        <v>553</v>
      </c>
      <c r="H16" s="78"/>
      <c r="I16" s="92">
        <f>I11</f>
        <v>103418</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52983</v>
      </c>
      <c r="D26" s="81" t="s">
        <v>634</v>
      </c>
      <c r="E26" s="85" t="s">
        <v>633</v>
      </c>
      <c r="F26" s="82"/>
      <c r="G26" s="88" t="s">
        <v>632</v>
      </c>
      <c r="H26" s="68" t="s">
        <v>631</v>
      </c>
      <c r="I26" s="87">
        <f>+B12</f>
        <v>71441</v>
      </c>
    </row>
    <row r="27" spans="2:9" x14ac:dyDescent="0.2">
      <c r="B27" s="84">
        <v>41140.800000000003</v>
      </c>
      <c r="D27" s="85" t="s">
        <v>630</v>
      </c>
      <c r="F27" s="82"/>
      <c r="G27" s="83"/>
      <c r="H27" s="83"/>
      <c r="I27" s="87"/>
    </row>
    <row r="28" spans="2:9" x14ac:dyDescent="0.2">
      <c r="B28" s="84">
        <f>B29+B30</f>
        <v>11842.2</v>
      </c>
      <c r="D28" s="85" t="s">
        <v>629</v>
      </c>
      <c r="F28" s="82"/>
      <c r="G28" s="83"/>
      <c r="H28" s="83"/>
      <c r="I28" s="87"/>
    </row>
    <row r="29" spans="2:9" x14ac:dyDescent="0.2">
      <c r="B29" s="84">
        <v>11789.2</v>
      </c>
      <c r="D29" s="85" t="s">
        <v>628</v>
      </c>
      <c r="F29" s="82"/>
      <c r="G29" s="83"/>
      <c r="H29" s="83"/>
      <c r="I29" s="87"/>
    </row>
    <row r="30" spans="2:9" x14ac:dyDescent="0.2">
      <c r="B30" s="84">
        <v>53</v>
      </c>
      <c r="D30" s="85" t="s">
        <v>627</v>
      </c>
      <c r="F30" s="82"/>
      <c r="G30" s="83"/>
      <c r="H30" s="83"/>
      <c r="I30" s="87"/>
    </row>
    <row r="31" spans="2:9" ht="12.75" customHeight="1" x14ac:dyDescent="0.2">
      <c r="B31" s="84">
        <v>256</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18202</v>
      </c>
      <c r="D33" s="85" t="s">
        <v>621</v>
      </c>
      <c r="E33" s="66" t="s">
        <v>620</v>
      </c>
      <c r="F33" s="82"/>
      <c r="G33" s="83"/>
      <c r="H33" s="83"/>
      <c r="I33" s="87"/>
    </row>
    <row r="34" spans="2:9" x14ac:dyDescent="0.2">
      <c r="B34" s="84"/>
      <c r="F34" s="82"/>
      <c r="G34" s="83"/>
      <c r="H34" s="83"/>
      <c r="I34" s="87"/>
    </row>
    <row r="35" spans="2:9" x14ac:dyDescent="0.2">
      <c r="B35" s="89">
        <f>B26+B31+B32+B33</f>
        <v>71441</v>
      </c>
      <c r="C35" s="78"/>
      <c r="D35" s="90" t="s">
        <v>553</v>
      </c>
      <c r="E35" s="78"/>
      <c r="F35" s="91"/>
      <c r="G35" s="90" t="s">
        <v>553</v>
      </c>
      <c r="H35" s="78"/>
      <c r="I35" s="92">
        <f>I26</f>
        <v>71441</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3285</v>
      </c>
      <c r="D42" s="81" t="s">
        <v>619</v>
      </c>
      <c r="E42" s="88" t="s">
        <v>618</v>
      </c>
      <c r="F42" s="82"/>
      <c r="G42" s="85" t="s">
        <v>621</v>
      </c>
      <c r="H42" s="66" t="s">
        <v>620</v>
      </c>
      <c r="I42" s="87">
        <f>+B33</f>
        <v>18202</v>
      </c>
    </row>
    <row r="43" spans="2:9" ht="15" x14ac:dyDescent="0.2">
      <c r="B43" s="84">
        <v>110</v>
      </c>
      <c r="C43" s="58"/>
      <c r="D43" s="95" t="s">
        <v>617</v>
      </c>
      <c r="F43" s="62"/>
      <c r="G43" s="79" t="s">
        <v>619</v>
      </c>
      <c r="H43" s="96" t="s">
        <v>618</v>
      </c>
      <c r="I43" s="87">
        <f>I44+I45+I47+I48+I49</f>
        <v>146</v>
      </c>
    </row>
    <row r="44" spans="2:9" x14ac:dyDescent="0.2">
      <c r="B44" s="84">
        <v>3175</v>
      </c>
      <c r="D44" s="85" t="s">
        <v>616</v>
      </c>
      <c r="F44" s="82"/>
      <c r="G44" s="95" t="s">
        <v>617</v>
      </c>
      <c r="I44" s="87">
        <v>145</v>
      </c>
    </row>
    <row r="45" spans="2:9" x14ac:dyDescent="0.2">
      <c r="B45" s="84">
        <v>0</v>
      </c>
      <c r="D45" s="85" t="s">
        <v>615</v>
      </c>
      <c r="E45" s="80"/>
      <c r="F45" s="82"/>
      <c r="G45" s="85" t="s">
        <v>616</v>
      </c>
      <c r="I45" s="87">
        <v>1</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15063</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18348</v>
      </c>
      <c r="C52" s="78"/>
      <c r="D52" s="78" t="s">
        <v>553</v>
      </c>
      <c r="E52" s="78"/>
      <c r="F52" s="91"/>
      <c r="G52" s="78" t="s">
        <v>553</v>
      </c>
      <c r="H52" s="78"/>
      <c r="I52" s="92">
        <f>I42+I43+I50</f>
        <v>18348</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961</v>
      </c>
      <c r="D59" s="81" t="s">
        <v>609</v>
      </c>
      <c r="E59" s="86" t="s">
        <v>608</v>
      </c>
      <c r="F59" s="82"/>
      <c r="G59" s="88" t="s">
        <v>607</v>
      </c>
      <c r="H59" s="66" t="s">
        <v>606</v>
      </c>
      <c r="I59" s="87">
        <f>+B49</f>
        <v>15063</v>
      </c>
    </row>
    <row r="60" spans="2:9" x14ac:dyDescent="0.2">
      <c r="B60" s="84">
        <v>961</v>
      </c>
      <c r="D60" s="85" t="s">
        <v>605</v>
      </c>
      <c r="F60" s="82"/>
      <c r="G60" s="88" t="s">
        <v>604</v>
      </c>
      <c r="H60" s="85"/>
      <c r="I60" s="87">
        <f>I61+I62</f>
        <v>53</v>
      </c>
    </row>
    <row r="61" spans="2:9" x14ac:dyDescent="0.2">
      <c r="B61" s="84">
        <v>0</v>
      </c>
      <c r="D61" s="85" t="s">
        <v>603</v>
      </c>
      <c r="F61" s="82"/>
      <c r="G61" s="88" t="s">
        <v>602</v>
      </c>
      <c r="I61" s="87">
        <v>0</v>
      </c>
    </row>
    <row r="62" spans="2:9" x14ac:dyDescent="0.2">
      <c r="B62" s="84">
        <v>53</v>
      </c>
      <c r="D62" s="81" t="s">
        <v>601</v>
      </c>
      <c r="E62" s="85" t="s">
        <v>600</v>
      </c>
      <c r="F62" s="82"/>
      <c r="G62" s="88" t="s">
        <v>599</v>
      </c>
      <c r="I62" s="87">
        <v>53</v>
      </c>
    </row>
    <row r="63" spans="2:9" x14ac:dyDescent="0.2">
      <c r="B63" s="84"/>
      <c r="E63" s="85" t="s">
        <v>598</v>
      </c>
      <c r="F63" s="82"/>
      <c r="G63" s="83" t="s">
        <v>597</v>
      </c>
      <c r="H63" s="81" t="s">
        <v>596</v>
      </c>
      <c r="I63" s="87">
        <f>I64+I65+I66</f>
        <v>5</v>
      </c>
    </row>
    <row r="64" spans="2:9" x14ac:dyDescent="0.2">
      <c r="B64" s="84">
        <f>B65+B66+B67</f>
        <v>1314</v>
      </c>
      <c r="D64" s="81" t="s">
        <v>597</v>
      </c>
      <c r="E64" s="81" t="s">
        <v>596</v>
      </c>
      <c r="F64" s="82"/>
      <c r="G64" s="85" t="s">
        <v>595</v>
      </c>
      <c r="I64" s="87">
        <v>0</v>
      </c>
    </row>
    <row r="65" spans="2:9" x14ac:dyDescent="0.2">
      <c r="B65" s="84">
        <v>85</v>
      </c>
      <c r="D65" s="85" t="s">
        <v>595</v>
      </c>
      <c r="F65" s="82"/>
      <c r="G65" s="88" t="s">
        <v>594</v>
      </c>
      <c r="I65" s="87">
        <v>0</v>
      </c>
    </row>
    <row r="66" spans="2:9" x14ac:dyDescent="0.2">
      <c r="B66" s="84">
        <v>0</v>
      </c>
      <c r="D66" s="85" t="s">
        <v>594</v>
      </c>
      <c r="F66" s="82"/>
      <c r="G66" s="88" t="s">
        <v>593</v>
      </c>
      <c r="I66" s="87">
        <v>5</v>
      </c>
    </row>
    <row r="67" spans="2:9" x14ac:dyDescent="0.2">
      <c r="B67" s="84">
        <v>1229</v>
      </c>
      <c r="D67" s="85" t="s">
        <v>593</v>
      </c>
      <c r="F67" s="82"/>
      <c r="G67" s="83"/>
      <c r="H67" s="83"/>
      <c r="I67" s="87"/>
    </row>
    <row r="68" spans="2:9" x14ac:dyDescent="0.2">
      <c r="B68" s="84">
        <f>I70-B59-B62-B64</f>
        <v>12793</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15121</v>
      </c>
      <c r="C70" s="78"/>
      <c r="D70" s="78" t="s">
        <v>553</v>
      </c>
      <c r="E70" s="78"/>
      <c r="F70" s="91"/>
      <c r="G70" s="78" t="s">
        <v>553</v>
      </c>
      <c r="H70" s="78"/>
      <c r="I70" s="92">
        <f>I59+I60+I63</f>
        <v>15121</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12793</v>
      </c>
    </row>
    <row r="78" spans="2:9" x14ac:dyDescent="0.2">
      <c r="B78" s="84"/>
      <c r="E78" s="85" t="s">
        <v>585</v>
      </c>
      <c r="F78" s="82"/>
      <c r="G78" s="88"/>
      <c r="H78" s="85"/>
      <c r="I78" s="87"/>
    </row>
    <row r="79" spans="2:9" x14ac:dyDescent="0.2">
      <c r="B79" s="84">
        <f>I82-B77</f>
        <v>12793</v>
      </c>
      <c r="D79" s="85" t="s">
        <v>580</v>
      </c>
      <c r="E79" s="68" t="s">
        <v>584</v>
      </c>
      <c r="F79" s="82"/>
      <c r="G79" s="83"/>
      <c r="H79" s="83"/>
      <c r="I79" s="87"/>
    </row>
    <row r="80" spans="2:9" x14ac:dyDescent="0.2">
      <c r="B80" s="84">
        <f>B79-B13</f>
        <v>4989</v>
      </c>
      <c r="D80" s="85" t="s">
        <v>583</v>
      </c>
      <c r="E80" s="66" t="s">
        <v>579</v>
      </c>
      <c r="F80" s="82"/>
      <c r="G80" s="83"/>
      <c r="H80" s="83"/>
      <c r="I80" s="87"/>
    </row>
    <row r="81" spans="2:9" x14ac:dyDescent="0.2">
      <c r="B81" s="84"/>
      <c r="F81" s="82"/>
      <c r="G81" s="83"/>
      <c r="H81" s="83"/>
      <c r="I81" s="87"/>
    </row>
    <row r="82" spans="2:9" x14ac:dyDescent="0.2">
      <c r="B82" s="89">
        <f>B77+B79</f>
        <v>12793</v>
      </c>
      <c r="C82" s="78"/>
      <c r="D82" s="78" t="s">
        <v>553</v>
      </c>
      <c r="E82" s="78"/>
      <c r="F82" s="91"/>
      <c r="G82" s="78" t="s">
        <v>553</v>
      </c>
      <c r="H82" s="78"/>
      <c r="I82" s="92">
        <f>I77</f>
        <v>12793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12270</v>
      </c>
      <c r="D92" s="85" t="s">
        <v>567</v>
      </c>
      <c r="E92" s="66" t="s">
        <v>566</v>
      </c>
      <c r="F92" s="82"/>
      <c r="G92" s="85" t="s">
        <v>580</v>
      </c>
      <c r="H92" s="66" t="s">
        <v>579</v>
      </c>
      <c r="I92" s="87">
        <f>+B80</f>
        <v>4989</v>
      </c>
    </row>
    <row r="93" spans="2:9" x14ac:dyDescent="0.2">
      <c r="B93" s="84"/>
      <c r="E93" s="68" t="s">
        <v>563</v>
      </c>
      <c r="F93" s="82"/>
      <c r="G93" s="88" t="s">
        <v>578</v>
      </c>
      <c r="H93" s="81" t="s">
        <v>577</v>
      </c>
      <c r="I93" s="87">
        <f>I94+I95</f>
        <v>7281</v>
      </c>
    </row>
    <row r="94" spans="2:9" x14ac:dyDescent="0.2">
      <c r="B94" s="84"/>
      <c r="E94" s="85"/>
      <c r="F94" s="82"/>
      <c r="G94" s="88" t="s">
        <v>576</v>
      </c>
      <c r="I94" s="87">
        <v>250</v>
      </c>
    </row>
    <row r="95" spans="2:9" x14ac:dyDescent="0.2">
      <c r="B95" s="84"/>
      <c r="E95" s="85"/>
      <c r="F95" s="82"/>
      <c r="G95" s="88" t="s">
        <v>575</v>
      </c>
      <c r="I95" s="87">
        <v>7031</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12270</v>
      </c>
      <c r="C99" s="78"/>
      <c r="D99" s="78" t="s">
        <v>553</v>
      </c>
      <c r="E99" s="78"/>
      <c r="F99" s="91"/>
      <c r="G99" s="78" t="s">
        <v>553</v>
      </c>
      <c r="H99" s="78"/>
      <c r="I99" s="92">
        <f>I92+I93+I96</f>
        <v>12270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11850</v>
      </c>
      <c r="D106" s="85" t="s">
        <v>570</v>
      </c>
      <c r="E106" s="103" t="s">
        <v>569</v>
      </c>
      <c r="F106" s="82"/>
      <c r="G106" s="83"/>
      <c r="H106" s="83"/>
      <c r="I106" s="82"/>
    </row>
    <row r="107" spans="2:9" x14ac:dyDescent="0.2">
      <c r="B107" s="84">
        <v>12184</v>
      </c>
      <c r="D107" s="85" t="s">
        <v>568</v>
      </c>
      <c r="E107" s="85"/>
      <c r="F107" s="82"/>
      <c r="G107" s="85" t="s">
        <v>567</v>
      </c>
      <c r="H107" s="68" t="s">
        <v>566</v>
      </c>
      <c r="I107" s="87"/>
    </row>
    <row r="108" spans="2:9" x14ac:dyDescent="0.2">
      <c r="B108" s="84">
        <f>-B13</f>
        <v>-7804</v>
      </c>
      <c r="D108" s="85" t="s">
        <v>565</v>
      </c>
      <c r="E108" s="86" t="s">
        <v>564</v>
      </c>
      <c r="F108" s="82"/>
      <c r="G108" s="85"/>
      <c r="H108" s="67" t="s">
        <v>563</v>
      </c>
      <c r="I108" s="87">
        <f>B92</f>
        <v>12270</v>
      </c>
    </row>
    <row r="109" spans="2:9" x14ac:dyDescent="0.2">
      <c r="B109" s="84">
        <v>-334</v>
      </c>
      <c r="D109" s="95" t="s">
        <v>562</v>
      </c>
      <c r="E109" s="85" t="s">
        <v>561</v>
      </c>
      <c r="F109" s="82"/>
      <c r="H109" s="104"/>
      <c r="I109" s="105"/>
    </row>
    <row r="110" spans="2:9" x14ac:dyDescent="0.2">
      <c r="B110" s="84">
        <v>0</v>
      </c>
      <c r="D110" s="85" t="s">
        <v>560</v>
      </c>
      <c r="E110" s="85" t="s">
        <v>559</v>
      </c>
      <c r="F110" s="82"/>
      <c r="G110" s="93"/>
      <c r="I110" s="87"/>
    </row>
    <row r="111" spans="2:9" x14ac:dyDescent="0.2">
      <c r="B111" s="84">
        <v>3851</v>
      </c>
      <c r="D111" s="95" t="s">
        <v>558</v>
      </c>
      <c r="E111" s="85" t="s">
        <v>557</v>
      </c>
      <c r="F111" s="82"/>
      <c r="H111" s="104"/>
      <c r="I111" s="105"/>
    </row>
    <row r="112" spans="2:9" x14ac:dyDescent="0.2">
      <c r="B112" s="84"/>
      <c r="D112" s="85"/>
      <c r="E112" s="85" t="s">
        <v>556</v>
      </c>
      <c r="F112" s="82"/>
      <c r="G112" s="93"/>
      <c r="I112" s="87"/>
    </row>
    <row r="113" spans="2:9" x14ac:dyDescent="0.2">
      <c r="B113" s="84">
        <f>I115-B106-B108-B111</f>
        <v>4373</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12270</v>
      </c>
      <c r="C115" s="78"/>
      <c r="D115" s="78" t="s">
        <v>553</v>
      </c>
      <c r="E115" s="106"/>
      <c r="F115" s="91"/>
      <c r="G115" s="78" t="s">
        <v>553</v>
      </c>
      <c r="H115" s="78"/>
      <c r="I115" s="92">
        <f>I108</f>
        <v>12270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4373</v>
      </c>
    </row>
    <row r="123" spans="2:9" ht="15" x14ac:dyDescent="0.2">
      <c r="B123" s="84">
        <f>B125+B128+B131+B134+B137+B142+B143+B144</f>
        <v>30007</v>
      </c>
      <c r="C123" s="79"/>
      <c r="D123" s="58"/>
      <c r="E123" s="85" t="s">
        <v>548</v>
      </c>
      <c r="F123" s="58"/>
      <c r="G123" s="58"/>
      <c r="H123" s="58"/>
      <c r="I123" s="87">
        <f>I125+I128+I131+I134+I137+I142+I143+I144</f>
        <v>25634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17567</v>
      </c>
      <c r="E128" s="85" t="s">
        <v>544</v>
      </c>
      <c r="I128" s="87">
        <f>I129+I130</f>
        <v>5118</v>
      </c>
    </row>
    <row r="129" spans="2:9" x14ac:dyDescent="0.2">
      <c r="B129" s="84">
        <v>16425</v>
      </c>
      <c r="E129" s="85" t="s">
        <v>543</v>
      </c>
      <c r="I129" s="87">
        <v>0</v>
      </c>
    </row>
    <row r="130" spans="2:9" x14ac:dyDescent="0.2">
      <c r="B130" s="84">
        <v>1142</v>
      </c>
      <c r="E130" s="85" t="s">
        <v>542</v>
      </c>
      <c r="I130" s="87">
        <v>5118</v>
      </c>
    </row>
    <row r="131" spans="2:9" x14ac:dyDescent="0.2">
      <c r="B131" s="84">
        <f>B132+B133</f>
        <v>-3212</v>
      </c>
      <c r="E131" s="85" t="s">
        <v>541</v>
      </c>
      <c r="I131" s="87">
        <f>I132+I133</f>
        <v>0</v>
      </c>
    </row>
    <row r="132" spans="2:9" x14ac:dyDescent="0.2">
      <c r="B132" s="84">
        <v>-3212</v>
      </c>
      <c r="E132" s="85" t="s">
        <v>540</v>
      </c>
      <c r="I132" s="87">
        <v>0</v>
      </c>
    </row>
    <row r="133" spans="2:9" x14ac:dyDescent="0.2">
      <c r="B133" s="84">
        <v>0</v>
      </c>
      <c r="E133" s="85" t="s">
        <v>539</v>
      </c>
      <c r="I133" s="87">
        <v>0</v>
      </c>
    </row>
    <row r="134" spans="2:9" x14ac:dyDescent="0.2">
      <c r="B134" s="84">
        <f>B135+B136</f>
        <v>119</v>
      </c>
      <c r="E134" s="85" t="s">
        <v>538</v>
      </c>
      <c r="I134" s="87">
        <f>I135+I136</f>
        <v>-2816</v>
      </c>
    </row>
    <row r="135" spans="2:9" x14ac:dyDescent="0.2">
      <c r="B135" s="84">
        <v>98</v>
      </c>
      <c r="E135" s="85" t="s">
        <v>537</v>
      </c>
      <c r="I135" s="87">
        <v>-38</v>
      </c>
    </row>
    <row r="136" spans="2:9" x14ac:dyDescent="0.2">
      <c r="B136" s="84">
        <v>21</v>
      </c>
      <c r="E136" s="85" t="s">
        <v>536</v>
      </c>
      <c r="I136" s="87">
        <v>-2778</v>
      </c>
    </row>
    <row r="137" spans="2:9" x14ac:dyDescent="0.2">
      <c r="B137" s="84">
        <f>B138+B141</f>
        <v>-480</v>
      </c>
      <c r="E137" s="107" t="s">
        <v>535</v>
      </c>
      <c r="I137" s="87">
        <f>I138+I141</f>
        <v>21000</v>
      </c>
    </row>
    <row r="138" spans="2:9" x14ac:dyDescent="0.2">
      <c r="B138" s="84">
        <f>B139+B140</f>
        <v>-52</v>
      </c>
      <c r="E138" s="107" t="s">
        <v>534</v>
      </c>
      <c r="I138" s="87">
        <f>I139+I140</f>
        <v>21000</v>
      </c>
    </row>
    <row r="139" spans="2:9" x14ac:dyDescent="0.2">
      <c r="B139" s="84">
        <v>-52</v>
      </c>
      <c r="E139" s="107" t="s">
        <v>533</v>
      </c>
      <c r="I139" s="87">
        <v>21000</v>
      </c>
    </row>
    <row r="140" spans="2:9" x14ac:dyDescent="0.2">
      <c r="B140" s="84">
        <v>0</v>
      </c>
      <c r="E140" s="107" t="s">
        <v>532</v>
      </c>
      <c r="I140" s="87">
        <v>0</v>
      </c>
    </row>
    <row r="141" spans="2:9" x14ac:dyDescent="0.2">
      <c r="B141" s="84">
        <v>-428</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16013</v>
      </c>
      <c r="C144" s="85" t="s">
        <v>528</v>
      </c>
      <c r="E144" s="85" t="s">
        <v>528</v>
      </c>
      <c r="I144" s="87">
        <f>I145+I146</f>
        <v>2332</v>
      </c>
    </row>
    <row r="145" spans="2:9" x14ac:dyDescent="0.2">
      <c r="B145" s="84">
        <v>323</v>
      </c>
      <c r="C145" s="85" t="s">
        <v>527</v>
      </c>
      <c r="E145" s="85" t="s">
        <v>527</v>
      </c>
      <c r="I145" s="87">
        <v>-285</v>
      </c>
    </row>
    <row r="146" spans="2:9" x14ac:dyDescent="0.2">
      <c r="B146" s="89">
        <v>15690</v>
      </c>
      <c r="C146" s="108" t="s">
        <v>526</v>
      </c>
      <c r="D146" s="109"/>
      <c r="E146" s="108" t="s">
        <v>526</v>
      </c>
      <c r="F146" s="109"/>
      <c r="G146" s="109"/>
      <c r="H146" s="109"/>
      <c r="I146" s="92">
        <v>2617</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771</v>
      </c>
      <c r="D3" s="128"/>
      <c r="E3" s="132"/>
      <c r="F3" s="128"/>
      <c r="G3" s="128"/>
      <c r="H3" s="128"/>
      <c r="I3" s="128"/>
      <c r="J3" s="128"/>
      <c r="K3" s="128"/>
      <c r="L3" s="128"/>
      <c r="M3" s="128"/>
      <c r="N3" s="133"/>
    </row>
    <row r="4" spans="2:14" s="131" customFormat="1" ht="15" customHeight="1" x14ac:dyDescent="0.25">
      <c r="B4" s="76" t="s">
        <v>770</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772</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6"/>
  <sheetViews>
    <sheetView zoomScaleNormal="100" workbookViewId="0"/>
  </sheetViews>
  <sheetFormatPr baseColWidth="10" defaultColWidth="11.5703125" defaultRowHeight="15" customHeight="1" x14ac:dyDescent="0.25"/>
  <cols>
    <col min="1" max="1" width="5.7109375" style="139" customWidth="1"/>
    <col min="2" max="2" width="20.42578125" style="139" customWidth="1"/>
    <col min="3" max="12" width="11.7109375" style="139" customWidth="1"/>
    <col min="13" max="13" width="11.7109375" style="140" customWidth="1"/>
    <col min="14" max="16384" width="11.5703125" style="139"/>
  </cols>
  <sheetData>
    <row r="1" spans="2:15" s="126" customFormat="1" ht="14.25" customHeight="1" x14ac:dyDescent="0.25">
      <c r="B1" s="112" t="s">
        <v>112</v>
      </c>
      <c r="D1" s="127"/>
      <c r="E1" s="127"/>
      <c r="F1" s="127"/>
      <c r="G1" s="128"/>
      <c r="H1" s="127"/>
      <c r="I1" s="127"/>
      <c r="J1" s="136"/>
      <c r="K1" s="136"/>
      <c r="L1" s="136"/>
      <c r="M1" s="136"/>
      <c r="N1" s="127"/>
    </row>
    <row r="2" spans="2:15" s="129" customFormat="1" ht="20.25" x14ac:dyDescent="0.25">
      <c r="B2" s="75" t="s">
        <v>1018</v>
      </c>
      <c r="D2" s="130"/>
      <c r="E2" s="130"/>
      <c r="F2" s="130"/>
      <c r="G2" s="128"/>
      <c r="H2" s="130"/>
      <c r="I2" s="130"/>
      <c r="J2" s="136"/>
      <c r="K2" s="136"/>
      <c r="L2" s="136"/>
      <c r="M2" s="136"/>
      <c r="N2" s="130"/>
    </row>
    <row r="3" spans="2:15" s="131" customFormat="1" ht="15" customHeight="1" x14ac:dyDescent="0.25">
      <c r="B3" s="73" t="s">
        <v>810</v>
      </c>
      <c r="D3" s="128"/>
      <c r="E3" s="132"/>
      <c r="F3" s="128"/>
      <c r="G3" s="128"/>
      <c r="H3" s="128"/>
      <c r="I3" s="128"/>
      <c r="J3" s="136"/>
      <c r="K3" s="136"/>
      <c r="L3" s="136"/>
      <c r="M3" s="136"/>
      <c r="N3" s="128"/>
      <c r="O3" s="133"/>
    </row>
    <row r="4" spans="2:15" s="131" customFormat="1" ht="15" customHeight="1" x14ac:dyDescent="0.25">
      <c r="B4" s="73"/>
      <c r="D4" s="128"/>
      <c r="E4" s="132"/>
      <c r="F4" s="128"/>
      <c r="G4" s="128"/>
      <c r="H4" s="128"/>
      <c r="I4" s="128"/>
      <c r="J4" s="136"/>
      <c r="K4" s="136"/>
      <c r="L4" s="136"/>
      <c r="M4" s="136"/>
      <c r="N4" s="128"/>
      <c r="O4" s="133"/>
    </row>
    <row r="5" spans="2:15" s="134" customFormat="1" ht="15" customHeight="1" x14ac:dyDescent="0.2">
      <c r="B5" s="76" t="s">
        <v>809</v>
      </c>
      <c r="D5" s="135"/>
      <c r="E5" s="136"/>
      <c r="F5" s="136"/>
      <c r="G5" s="136"/>
      <c r="H5" s="136"/>
      <c r="I5" s="136"/>
      <c r="J5" s="136"/>
      <c r="K5" s="136"/>
      <c r="L5" s="136"/>
      <c r="M5" s="136"/>
      <c r="N5" s="136"/>
      <c r="O5" s="110"/>
    </row>
    <row r="6" spans="2:15" s="134" customFormat="1" ht="20.25" customHeight="1" x14ac:dyDescent="0.2">
      <c r="B6" s="137"/>
      <c r="D6" s="135"/>
      <c r="E6" s="136"/>
      <c r="F6" s="136"/>
      <c r="G6" s="136"/>
      <c r="H6" s="136"/>
      <c r="I6" s="136"/>
      <c r="J6" s="136"/>
      <c r="K6" s="136"/>
      <c r="L6" s="136"/>
      <c r="M6" s="136"/>
      <c r="N6" s="136"/>
      <c r="O6" s="110"/>
    </row>
    <row r="7" spans="2:15" ht="19.899999999999999" customHeight="1" x14ac:dyDescent="0.25">
      <c r="B7" s="138" t="s">
        <v>808</v>
      </c>
    </row>
    <row r="8" spans="2:15" ht="15" customHeight="1" x14ac:dyDescent="0.25">
      <c r="B8" s="141" t="s">
        <v>802</v>
      </c>
    </row>
    <row r="10" spans="2:15" s="146" customFormat="1" ht="18" customHeight="1" x14ac:dyDescent="0.25">
      <c r="B10" s="142" t="s">
        <v>801</v>
      </c>
      <c r="C10" s="143" t="s">
        <v>800</v>
      </c>
      <c r="D10" s="143" t="s">
        <v>799</v>
      </c>
      <c r="E10" s="143" t="s">
        <v>798</v>
      </c>
      <c r="F10" s="143" t="s">
        <v>797</v>
      </c>
      <c r="G10" s="143" t="s">
        <v>796</v>
      </c>
      <c r="H10" s="144" t="s">
        <v>795</v>
      </c>
      <c r="I10" s="144" t="s">
        <v>794</v>
      </c>
      <c r="J10" s="144" t="s">
        <v>793</v>
      </c>
      <c r="K10" s="144" t="s">
        <v>792</v>
      </c>
      <c r="L10" s="144" t="s">
        <v>791</v>
      </c>
      <c r="M10" s="145" t="s">
        <v>790</v>
      </c>
    </row>
    <row r="11" spans="2:15" ht="18" customHeight="1" x14ac:dyDescent="0.25">
      <c r="B11" s="147" t="s">
        <v>789</v>
      </c>
      <c r="C11" s="148" t="s">
        <v>1058</v>
      </c>
      <c r="D11" s="148" t="s">
        <v>1058</v>
      </c>
      <c r="E11" s="148" t="s">
        <v>1058</v>
      </c>
      <c r="F11" s="148">
        <v>78962</v>
      </c>
      <c r="G11" s="148" t="s">
        <v>1058</v>
      </c>
      <c r="H11" s="148" t="s">
        <v>1058</v>
      </c>
      <c r="I11" s="148">
        <v>148</v>
      </c>
      <c r="J11" s="148">
        <v>126613</v>
      </c>
      <c r="K11" s="148">
        <v>40567</v>
      </c>
      <c r="L11" s="148">
        <v>1042</v>
      </c>
      <c r="M11" s="149">
        <f>IF((SUM(C11:L11))=0,"-",SUM(C11:L11))</f>
        <v>247332</v>
      </c>
    </row>
    <row r="12" spans="2:15" ht="18" customHeight="1" x14ac:dyDescent="0.25">
      <c r="B12" s="150" t="s">
        <v>788</v>
      </c>
      <c r="C12" s="149" t="s">
        <v>1058</v>
      </c>
      <c r="D12" s="149">
        <v>2749</v>
      </c>
      <c r="E12" s="149" t="s">
        <v>1058</v>
      </c>
      <c r="F12" s="149">
        <v>16082</v>
      </c>
      <c r="G12" s="151" t="s">
        <v>1058</v>
      </c>
      <c r="H12" s="151" t="s">
        <v>1058</v>
      </c>
      <c r="I12" s="151">
        <v>1468</v>
      </c>
      <c r="J12" s="151">
        <v>38460</v>
      </c>
      <c r="K12" s="151" t="s">
        <v>1058</v>
      </c>
      <c r="L12" s="151">
        <v>32237</v>
      </c>
      <c r="M12" s="149">
        <f t="shared" ref="M12:M27" si="0">IF((SUM(C12:L12))=0,"-",SUM(C12:L12))</f>
        <v>90996</v>
      </c>
    </row>
    <row r="13" spans="2:15" ht="18" customHeight="1" x14ac:dyDescent="0.25">
      <c r="B13" s="152" t="s">
        <v>787</v>
      </c>
      <c r="C13" s="149" t="s">
        <v>1058</v>
      </c>
      <c r="D13" s="151">
        <v>2781</v>
      </c>
      <c r="E13" s="149" t="s">
        <v>1058</v>
      </c>
      <c r="F13" s="149">
        <v>1637</v>
      </c>
      <c r="G13" s="151" t="s">
        <v>1058</v>
      </c>
      <c r="H13" s="151" t="s">
        <v>1058</v>
      </c>
      <c r="I13" s="151">
        <v>15</v>
      </c>
      <c r="J13" s="151">
        <v>14676</v>
      </c>
      <c r="K13" s="151" t="s">
        <v>1058</v>
      </c>
      <c r="L13" s="151">
        <v>6571</v>
      </c>
      <c r="M13" s="149">
        <f t="shared" si="0"/>
        <v>25680</v>
      </c>
    </row>
    <row r="14" spans="2:15" ht="18" customHeight="1" x14ac:dyDescent="0.25">
      <c r="B14" s="152" t="s">
        <v>786</v>
      </c>
      <c r="C14" s="149" t="s">
        <v>1058</v>
      </c>
      <c r="D14" s="151" t="s">
        <v>1058</v>
      </c>
      <c r="E14" s="149" t="s">
        <v>1058</v>
      </c>
      <c r="F14" s="149">
        <v>25116</v>
      </c>
      <c r="G14" s="151" t="s">
        <v>1058</v>
      </c>
      <c r="H14" s="151" t="s">
        <v>1058</v>
      </c>
      <c r="I14" s="151" t="s">
        <v>1058</v>
      </c>
      <c r="J14" s="151">
        <v>16399</v>
      </c>
      <c r="K14" s="151" t="s">
        <v>1058</v>
      </c>
      <c r="L14" s="151" t="s">
        <v>1058</v>
      </c>
      <c r="M14" s="149">
        <f t="shared" si="0"/>
        <v>41515</v>
      </c>
    </row>
    <row r="15" spans="2:15" ht="18" customHeight="1" x14ac:dyDescent="0.25">
      <c r="B15" s="152" t="s">
        <v>785</v>
      </c>
      <c r="C15" s="149" t="s">
        <v>1058</v>
      </c>
      <c r="D15" s="151" t="s">
        <v>1058</v>
      </c>
      <c r="E15" s="149">
        <v>1144</v>
      </c>
      <c r="F15" s="149">
        <v>13646</v>
      </c>
      <c r="G15" s="151" t="s">
        <v>1058</v>
      </c>
      <c r="H15" s="151" t="s">
        <v>1058</v>
      </c>
      <c r="I15" s="151" t="s">
        <v>1058</v>
      </c>
      <c r="J15" s="151" t="s">
        <v>1058</v>
      </c>
      <c r="K15" s="151" t="s">
        <v>1058</v>
      </c>
      <c r="L15" s="151">
        <v>70</v>
      </c>
      <c r="M15" s="149">
        <f t="shared" si="0"/>
        <v>14860</v>
      </c>
    </row>
    <row r="16" spans="2:15" ht="18" customHeight="1" x14ac:dyDescent="0.25">
      <c r="B16" s="152" t="s">
        <v>784</v>
      </c>
      <c r="C16" s="149">
        <v>3530</v>
      </c>
      <c r="D16" s="151" t="s">
        <v>1058</v>
      </c>
      <c r="E16" s="149" t="s">
        <v>1058</v>
      </c>
      <c r="F16" s="149" t="s">
        <v>1058</v>
      </c>
      <c r="G16" s="151" t="s">
        <v>1058</v>
      </c>
      <c r="H16" s="151" t="s">
        <v>1058</v>
      </c>
      <c r="I16" s="151">
        <v>2722</v>
      </c>
      <c r="J16" s="151">
        <v>2835</v>
      </c>
      <c r="K16" s="151" t="s">
        <v>1058</v>
      </c>
      <c r="L16" s="151">
        <v>31692</v>
      </c>
      <c r="M16" s="149">
        <f t="shared" si="0"/>
        <v>40779</v>
      </c>
    </row>
    <row r="17" spans="2:13" ht="18" customHeight="1" x14ac:dyDescent="0.25">
      <c r="B17" s="152" t="s">
        <v>783</v>
      </c>
      <c r="C17" s="149" t="s">
        <v>1058</v>
      </c>
      <c r="D17" s="151" t="s">
        <v>1058</v>
      </c>
      <c r="E17" s="149" t="s">
        <v>1058</v>
      </c>
      <c r="F17" s="149">
        <v>616</v>
      </c>
      <c r="G17" s="151" t="s">
        <v>1058</v>
      </c>
      <c r="H17" s="151" t="s">
        <v>1058</v>
      </c>
      <c r="I17" s="151" t="s">
        <v>1058</v>
      </c>
      <c r="J17" s="151">
        <v>6456</v>
      </c>
      <c r="K17" s="151">
        <v>7119</v>
      </c>
      <c r="L17" s="151" t="s">
        <v>1058</v>
      </c>
      <c r="M17" s="149">
        <f t="shared" si="0"/>
        <v>14191</v>
      </c>
    </row>
    <row r="18" spans="2:13" ht="18" customHeight="1" x14ac:dyDescent="0.25">
      <c r="B18" s="152" t="s">
        <v>782</v>
      </c>
      <c r="C18" s="149" t="s">
        <v>1058</v>
      </c>
      <c r="D18" s="151" t="s">
        <v>1058</v>
      </c>
      <c r="E18" s="149" t="s">
        <v>1058</v>
      </c>
      <c r="F18" s="149" t="s">
        <v>1058</v>
      </c>
      <c r="G18" s="151" t="s">
        <v>1058</v>
      </c>
      <c r="H18" s="151" t="s">
        <v>1058</v>
      </c>
      <c r="I18" s="151" t="s">
        <v>1058</v>
      </c>
      <c r="J18" s="151">
        <v>1764</v>
      </c>
      <c r="K18" s="151" t="s">
        <v>1058</v>
      </c>
      <c r="L18" s="151">
        <v>1882</v>
      </c>
      <c r="M18" s="149">
        <f t="shared" si="0"/>
        <v>3646</v>
      </c>
    </row>
    <row r="19" spans="2:13" ht="18" customHeight="1" x14ac:dyDescent="0.25">
      <c r="B19" s="152" t="s">
        <v>781</v>
      </c>
      <c r="C19" s="149">
        <v>13254</v>
      </c>
      <c r="D19" s="151">
        <v>112778</v>
      </c>
      <c r="E19" s="149">
        <v>83</v>
      </c>
      <c r="F19" s="149">
        <v>21700</v>
      </c>
      <c r="G19" s="151">
        <v>5242</v>
      </c>
      <c r="H19" s="151" t="s">
        <v>1058</v>
      </c>
      <c r="I19" s="151">
        <v>28943</v>
      </c>
      <c r="J19" s="151">
        <v>16372</v>
      </c>
      <c r="K19" s="151">
        <v>208031</v>
      </c>
      <c r="L19" s="151">
        <v>74805</v>
      </c>
      <c r="M19" s="149">
        <f t="shared" si="0"/>
        <v>481208</v>
      </c>
    </row>
    <row r="20" spans="2:13" ht="18" customHeight="1" x14ac:dyDescent="0.25">
      <c r="B20" s="152" t="s">
        <v>780</v>
      </c>
      <c r="C20" s="149" t="s">
        <v>1058</v>
      </c>
      <c r="D20" s="151">
        <v>16916</v>
      </c>
      <c r="E20" s="149" t="s">
        <v>1058</v>
      </c>
      <c r="F20" s="149">
        <v>7614</v>
      </c>
      <c r="G20" s="151" t="s">
        <v>1058</v>
      </c>
      <c r="H20" s="151" t="s">
        <v>1058</v>
      </c>
      <c r="I20" s="151" t="s">
        <v>1058</v>
      </c>
      <c r="J20" s="151">
        <v>2328</v>
      </c>
      <c r="K20" s="151" t="s">
        <v>1058</v>
      </c>
      <c r="L20" s="151">
        <v>4849</v>
      </c>
      <c r="M20" s="149">
        <f t="shared" si="0"/>
        <v>31707</v>
      </c>
    </row>
    <row r="21" spans="2:13" ht="18" customHeight="1" x14ac:dyDescent="0.25">
      <c r="B21" s="152" t="s">
        <v>779</v>
      </c>
      <c r="C21" s="149" t="s">
        <v>1058</v>
      </c>
      <c r="D21" s="151">
        <v>115444</v>
      </c>
      <c r="E21" s="149" t="s">
        <v>1058</v>
      </c>
      <c r="F21" s="149">
        <v>18077</v>
      </c>
      <c r="G21" s="151" t="s">
        <v>1058</v>
      </c>
      <c r="H21" s="151" t="s">
        <v>1058</v>
      </c>
      <c r="I21" s="151" t="s">
        <v>1058</v>
      </c>
      <c r="J21" s="151">
        <v>6546</v>
      </c>
      <c r="K21" s="151" t="s">
        <v>1058</v>
      </c>
      <c r="L21" s="151" t="s">
        <v>1058</v>
      </c>
      <c r="M21" s="149">
        <f t="shared" si="0"/>
        <v>140067</v>
      </c>
    </row>
    <row r="22" spans="2:13" ht="18" customHeight="1" x14ac:dyDescent="0.25">
      <c r="B22" s="152" t="s">
        <v>778</v>
      </c>
      <c r="C22" s="149" t="s">
        <v>1058</v>
      </c>
      <c r="D22" s="151">
        <v>904654</v>
      </c>
      <c r="E22" s="149">
        <v>25260</v>
      </c>
      <c r="F22" s="149">
        <v>1004206</v>
      </c>
      <c r="G22" s="151">
        <v>24199</v>
      </c>
      <c r="H22" s="151" t="s">
        <v>1058</v>
      </c>
      <c r="I22" s="151" t="s">
        <v>1058</v>
      </c>
      <c r="J22" s="151">
        <v>190304</v>
      </c>
      <c r="K22" s="151">
        <v>11500</v>
      </c>
      <c r="L22" s="151">
        <v>26150</v>
      </c>
      <c r="M22" s="149">
        <f t="shared" si="0"/>
        <v>2186273</v>
      </c>
    </row>
    <row r="23" spans="2:13" ht="18" customHeight="1" x14ac:dyDescent="0.25">
      <c r="B23" s="152" t="s">
        <v>777</v>
      </c>
      <c r="C23" s="149" t="s">
        <v>1058</v>
      </c>
      <c r="D23" s="151" t="s">
        <v>1058</v>
      </c>
      <c r="E23" s="149" t="s">
        <v>1058</v>
      </c>
      <c r="F23" s="149">
        <v>230</v>
      </c>
      <c r="G23" s="151" t="s">
        <v>1058</v>
      </c>
      <c r="H23" s="151" t="s">
        <v>1058</v>
      </c>
      <c r="I23" s="151" t="s">
        <v>1058</v>
      </c>
      <c r="J23" s="151" t="s">
        <v>1058</v>
      </c>
      <c r="K23" s="151" t="s">
        <v>1058</v>
      </c>
      <c r="L23" s="151" t="s">
        <v>1058</v>
      </c>
      <c r="M23" s="149">
        <f t="shared" si="0"/>
        <v>230</v>
      </c>
    </row>
    <row r="24" spans="2:13" ht="18" customHeight="1" x14ac:dyDescent="0.25">
      <c r="B24" s="152" t="s">
        <v>776</v>
      </c>
      <c r="C24" s="149" t="s">
        <v>1058</v>
      </c>
      <c r="D24" s="151">
        <v>21404</v>
      </c>
      <c r="E24" s="149">
        <v>20139</v>
      </c>
      <c r="F24" s="149">
        <v>40675</v>
      </c>
      <c r="G24" s="151" t="s">
        <v>1058</v>
      </c>
      <c r="H24" s="151" t="s">
        <v>1058</v>
      </c>
      <c r="I24" s="151" t="s">
        <v>1058</v>
      </c>
      <c r="J24" s="151" t="s">
        <v>1058</v>
      </c>
      <c r="K24" s="151" t="s">
        <v>1058</v>
      </c>
      <c r="L24" s="151" t="s">
        <v>1058</v>
      </c>
      <c r="M24" s="149">
        <f t="shared" si="0"/>
        <v>82218</v>
      </c>
    </row>
    <row r="25" spans="2:13" ht="18" customHeight="1" x14ac:dyDescent="0.25">
      <c r="B25" s="152" t="s">
        <v>775</v>
      </c>
      <c r="C25" s="149" t="s">
        <v>1058</v>
      </c>
      <c r="D25" s="151">
        <v>2547</v>
      </c>
      <c r="E25" s="149">
        <v>9893</v>
      </c>
      <c r="F25" s="149">
        <v>120843</v>
      </c>
      <c r="G25" s="151">
        <v>3433</v>
      </c>
      <c r="H25" s="151" t="s">
        <v>1058</v>
      </c>
      <c r="I25" s="151">
        <v>3814</v>
      </c>
      <c r="J25" s="151">
        <v>4954</v>
      </c>
      <c r="K25" s="151" t="s">
        <v>1058</v>
      </c>
      <c r="L25" s="151">
        <v>4160</v>
      </c>
      <c r="M25" s="149">
        <f t="shared" si="0"/>
        <v>149644</v>
      </c>
    </row>
    <row r="26" spans="2:13" ht="18" customHeight="1" x14ac:dyDescent="0.25">
      <c r="B26" s="152" t="s">
        <v>774</v>
      </c>
      <c r="C26" s="149" t="s">
        <v>1058</v>
      </c>
      <c r="D26" s="151" t="s">
        <v>1058</v>
      </c>
      <c r="E26" s="149" t="s">
        <v>1058</v>
      </c>
      <c r="F26" s="149" t="s">
        <v>1058</v>
      </c>
      <c r="G26" s="151" t="s">
        <v>1058</v>
      </c>
      <c r="H26" s="151" t="s">
        <v>1058</v>
      </c>
      <c r="I26" s="151" t="s">
        <v>1058</v>
      </c>
      <c r="J26" s="151" t="s">
        <v>1058</v>
      </c>
      <c r="K26" s="151" t="s">
        <v>1058</v>
      </c>
      <c r="L26" s="151" t="s">
        <v>1058</v>
      </c>
      <c r="M26" s="149" t="str">
        <f t="shared" si="0"/>
        <v>-</v>
      </c>
    </row>
    <row r="27" spans="2:13" ht="18" customHeight="1" x14ac:dyDescent="0.25">
      <c r="B27" s="150" t="s">
        <v>773</v>
      </c>
      <c r="C27" s="149" t="s">
        <v>1058</v>
      </c>
      <c r="D27" s="153" t="s">
        <v>1058</v>
      </c>
      <c r="E27" s="151">
        <v>2475</v>
      </c>
      <c r="F27" s="149">
        <v>464</v>
      </c>
      <c r="G27" s="149" t="s">
        <v>1058</v>
      </c>
      <c r="H27" s="149" t="s">
        <v>1058</v>
      </c>
      <c r="I27" s="149" t="s">
        <v>1058</v>
      </c>
      <c r="J27" s="149">
        <v>10206</v>
      </c>
      <c r="K27" s="149">
        <v>7988</v>
      </c>
      <c r="L27" s="149" t="s">
        <v>1058</v>
      </c>
      <c r="M27" s="149">
        <f t="shared" si="0"/>
        <v>21133</v>
      </c>
    </row>
    <row r="28" spans="2:13" ht="18" customHeight="1" x14ac:dyDescent="0.25">
      <c r="B28" s="154" t="s">
        <v>553</v>
      </c>
      <c r="C28" s="155">
        <f t="shared" ref="C28:M28" si="1">IF((SUM(C11:C27))=0,"-",SUM(C11:C27))</f>
        <v>16784</v>
      </c>
      <c r="D28" s="155">
        <f t="shared" si="1"/>
        <v>1179273</v>
      </c>
      <c r="E28" s="155">
        <f t="shared" si="1"/>
        <v>58994</v>
      </c>
      <c r="F28" s="155">
        <f t="shared" si="1"/>
        <v>1349868</v>
      </c>
      <c r="G28" s="155">
        <f t="shared" si="1"/>
        <v>32874</v>
      </c>
      <c r="H28" s="155" t="str">
        <f t="shared" si="1"/>
        <v>-</v>
      </c>
      <c r="I28" s="155">
        <f t="shared" si="1"/>
        <v>37110</v>
      </c>
      <c r="J28" s="155">
        <f t="shared" si="1"/>
        <v>437913</v>
      </c>
      <c r="K28" s="155">
        <f t="shared" si="1"/>
        <v>275205</v>
      </c>
      <c r="L28" s="155">
        <f t="shared" si="1"/>
        <v>183458</v>
      </c>
      <c r="M28" s="155">
        <f t="shared" si="1"/>
        <v>3571479</v>
      </c>
    </row>
    <row r="30" spans="2:13" ht="19.899999999999999" customHeight="1" x14ac:dyDescent="0.25">
      <c r="B30" s="138" t="s">
        <v>807</v>
      </c>
    </row>
    <row r="31" spans="2:13" ht="15" customHeight="1" x14ac:dyDescent="0.25">
      <c r="B31" s="139" t="s">
        <v>802</v>
      </c>
    </row>
    <row r="33" spans="2:13" s="146" customFormat="1" ht="18" customHeight="1" x14ac:dyDescent="0.25">
      <c r="B33" s="142" t="s">
        <v>801</v>
      </c>
      <c r="C33" s="145" t="s">
        <v>800</v>
      </c>
      <c r="D33" s="145" t="s">
        <v>799</v>
      </c>
      <c r="E33" s="145" t="s">
        <v>798</v>
      </c>
      <c r="F33" s="145" t="s">
        <v>797</v>
      </c>
      <c r="G33" s="145" t="s">
        <v>796</v>
      </c>
      <c r="H33" s="156" t="s">
        <v>795</v>
      </c>
      <c r="I33" s="156" t="s">
        <v>794</v>
      </c>
      <c r="J33" s="156" t="s">
        <v>793</v>
      </c>
      <c r="K33" s="156" t="s">
        <v>792</v>
      </c>
      <c r="L33" s="156" t="s">
        <v>791</v>
      </c>
      <c r="M33" s="145" t="s">
        <v>790</v>
      </c>
    </row>
    <row r="34" spans="2:13" ht="18" customHeight="1" x14ac:dyDescent="0.25">
      <c r="B34" s="147" t="s">
        <v>789</v>
      </c>
      <c r="C34" s="148" t="s">
        <v>1058</v>
      </c>
      <c r="D34" s="148" t="s">
        <v>1058</v>
      </c>
      <c r="E34" s="148" t="s">
        <v>1058</v>
      </c>
      <c r="F34" s="148">
        <v>50494</v>
      </c>
      <c r="G34" s="148" t="s">
        <v>1058</v>
      </c>
      <c r="H34" s="148" t="s">
        <v>1058</v>
      </c>
      <c r="I34" s="148">
        <v>145</v>
      </c>
      <c r="J34" s="148">
        <v>103463</v>
      </c>
      <c r="K34" s="148">
        <v>25075</v>
      </c>
      <c r="L34" s="148">
        <v>607</v>
      </c>
      <c r="M34" s="149">
        <f>IF((SUM(C34:L34))=0,"-",SUM(C34:L34))</f>
        <v>179784</v>
      </c>
    </row>
    <row r="35" spans="2:13" ht="18" customHeight="1" x14ac:dyDescent="0.25">
      <c r="B35" s="152" t="s">
        <v>788</v>
      </c>
      <c r="C35" s="149" t="s">
        <v>1058</v>
      </c>
      <c r="D35" s="149">
        <v>52</v>
      </c>
      <c r="E35" s="149" t="s">
        <v>1058</v>
      </c>
      <c r="F35" s="149">
        <v>9501</v>
      </c>
      <c r="G35" s="149" t="s">
        <v>1058</v>
      </c>
      <c r="H35" s="149" t="s">
        <v>1058</v>
      </c>
      <c r="I35" s="149">
        <v>549</v>
      </c>
      <c r="J35" s="149">
        <v>8542</v>
      </c>
      <c r="K35" s="149" t="s">
        <v>1058</v>
      </c>
      <c r="L35" s="149">
        <v>22750</v>
      </c>
      <c r="M35" s="149">
        <f t="shared" ref="M35:M50" si="2">IF((SUM(C35:L35))=0,"-",SUM(C35:L35))</f>
        <v>41394</v>
      </c>
    </row>
    <row r="36" spans="2:13" ht="18" customHeight="1" x14ac:dyDescent="0.25">
      <c r="B36" s="152" t="s">
        <v>787</v>
      </c>
      <c r="C36" s="149" t="s">
        <v>1058</v>
      </c>
      <c r="D36" s="149">
        <v>964</v>
      </c>
      <c r="E36" s="149" t="s">
        <v>1058</v>
      </c>
      <c r="F36" s="149">
        <v>744</v>
      </c>
      <c r="G36" s="149" t="s">
        <v>1058</v>
      </c>
      <c r="H36" s="149" t="s">
        <v>1058</v>
      </c>
      <c r="I36" s="149" t="s">
        <v>1058</v>
      </c>
      <c r="J36" s="149">
        <v>12837</v>
      </c>
      <c r="K36" s="149" t="s">
        <v>1058</v>
      </c>
      <c r="L36" s="149">
        <v>1700</v>
      </c>
      <c r="M36" s="149">
        <f t="shared" si="2"/>
        <v>16245</v>
      </c>
    </row>
    <row r="37" spans="2:13" ht="18" customHeight="1" x14ac:dyDescent="0.25">
      <c r="B37" s="152" t="s">
        <v>786</v>
      </c>
      <c r="C37" s="149" t="s">
        <v>1058</v>
      </c>
      <c r="D37" s="149" t="s">
        <v>1058</v>
      </c>
      <c r="E37" s="149" t="s">
        <v>1058</v>
      </c>
      <c r="F37" s="149">
        <v>21503</v>
      </c>
      <c r="G37" s="149" t="s">
        <v>1058</v>
      </c>
      <c r="H37" s="149" t="s">
        <v>1058</v>
      </c>
      <c r="I37" s="149" t="s">
        <v>1058</v>
      </c>
      <c r="J37" s="149">
        <v>-720</v>
      </c>
      <c r="K37" s="149" t="s">
        <v>1058</v>
      </c>
      <c r="L37" s="149" t="s">
        <v>1058</v>
      </c>
      <c r="M37" s="149">
        <f t="shared" si="2"/>
        <v>20783</v>
      </c>
    </row>
    <row r="38" spans="2:13" ht="18" customHeight="1" x14ac:dyDescent="0.25">
      <c r="B38" s="152" t="s">
        <v>785</v>
      </c>
      <c r="C38" s="149" t="s">
        <v>1058</v>
      </c>
      <c r="D38" s="149" t="s">
        <v>1058</v>
      </c>
      <c r="E38" s="149">
        <v>750</v>
      </c>
      <c r="F38" s="149">
        <v>796</v>
      </c>
      <c r="G38" s="149" t="s">
        <v>1058</v>
      </c>
      <c r="H38" s="149" t="s">
        <v>1058</v>
      </c>
      <c r="I38" s="149" t="s">
        <v>1058</v>
      </c>
      <c r="J38" s="149" t="s">
        <v>1058</v>
      </c>
      <c r="K38" s="149" t="s">
        <v>1058</v>
      </c>
      <c r="L38" s="149">
        <v>55</v>
      </c>
      <c r="M38" s="149">
        <f t="shared" si="2"/>
        <v>1601</v>
      </c>
    </row>
    <row r="39" spans="2:13" ht="18" customHeight="1" x14ac:dyDescent="0.25">
      <c r="B39" s="152" t="s">
        <v>784</v>
      </c>
      <c r="C39" s="149">
        <v>1545</v>
      </c>
      <c r="D39" s="149" t="s">
        <v>1058</v>
      </c>
      <c r="E39" s="149" t="s">
        <v>1058</v>
      </c>
      <c r="F39" s="149" t="s">
        <v>1058</v>
      </c>
      <c r="G39" s="149" t="s">
        <v>1058</v>
      </c>
      <c r="H39" s="149" t="s">
        <v>1058</v>
      </c>
      <c r="I39" s="149">
        <v>1206</v>
      </c>
      <c r="J39" s="149">
        <v>1422</v>
      </c>
      <c r="K39" s="149" t="s">
        <v>1058</v>
      </c>
      <c r="L39" s="149">
        <v>11660</v>
      </c>
      <c r="M39" s="149">
        <f t="shared" si="2"/>
        <v>15833</v>
      </c>
    </row>
    <row r="40" spans="2:13" ht="18" customHeight="1" x14ac:dyDescent="0.25">
      <c r="B40" s="152" t="s">
        <v>783</v>
      </c>
      <c r="C40" s="149" t="s">
        <v>1058</v>
      </c>
      <c r="D40" s="149" t="s">
        <v>1058</v>
      </c>
      <c r="E40" s="149" t="s">
        <v>1058</v>
      </c>
      <c r="F40" s="149">
        <v>266</v>
      </c>
      <c r="G40" s="149" t="s">
        <v>1058</v>
      </c>
      <c r="H40" s="149" t="s">
        <v>1058</v>
      </c>
      <c r="I40" s="149" t="s">
        <v>1058</v>
      </c>
      <c r="J40" s="149">
        <v>5143</v>
      </c>
      <c r="K40" s="149">
        <v>3814</v>
      </c>
      <c r="L40" s="149" t="s">
        <v>1058</v>
      </c>
      <c r="M40" s="149">
        <f t="shared" si="2"/>
        <v>9223</v>
      </c>
    </row>
    <row r="41" spans="2:13" ht="18" customHeight="1" x14ac:dyDescent="0.25">
      <c r="B41" s="152" t="s">
        <v>782</v>
      </c>
      <c r="C41" s="149" t="s">
        <v>1058</v>
      </c>
      <c r="D41" s="149" t="s">
        <v>1058</v>
      </c>
      <c r="E41" s="149" t="s">
        <v>1058</v>
      </c>
      <c r="F41" s="149" t="s">
        <v>1058</v>
      </c>
      <c r="G41" s="149" t="s">
        <v>1058</v>
      </c>
      <c r="H41" s="149" t="s">
        <v>1058</v>
      </c>
      <c r="I41" s="149" t="s">
        <v>1058</v>
      </c>
      <c r="J41" s="149">
        <v>1334</v>
      </c>
      <c r="K41" s="149" t="s">
        <v>1058</v>
      </c>
      <c r="L41" s="149">
        <v>633</v>
      </c>
      <c r="M41" s="149">
        <f t="shared" si="2"/>
        <v>1967</v>
      </c>
    </row>
    <row r="42" spans="2:13" ht="18" customHeight="1" x14ac:dyDescent="0.25">
      <c r="B42" s="152" t="s">
        <v>781</v>
      </c>
      <c r="C42" s="149">
        <v>8160</v>
      </c>
      <c r="D42" s="149">
        <v>44243</v>
      </c>
      <c r="E42" s="149">
        <v>73</v>
      </c>
      <c r="F42" s="149">
        <v>12894</v>
      </c>
      <c r="G42" s="149">
        <v>2266</v>
      </c>
      <c r="H42" s="149" t="s">
        <v>1058</v>
      </c>
      <c r="I42" s="149">
        <v>15632</v>
      </c>
      <c r="J42" s="149">
        <v>9626</v>
      </c>
      <c r="K42" s="149">
        <v>103486</v>
      </c>
      <c r="L42" s="149">
        <v>5540</v>
      </c>
      <c r="M42" s="149">
        <f t="shared" si="2"/>
        <v>201920</v>
      </c>
    </row>
    <row r="43" spans="2:13" ht="18" customHeight="1" x14ac:dyDescent="0.25">
      <c r="B43" s="152" t="s">
        <v>780</v>
      </c>
      <c r="C43" s="149" t="s">
        <v>1058</v>
      </c>
      <c r="D43" s="149">
        <v>505</v>
      </c>
      <c r="E43" s="149" t="s">
        <v>1058</v>
      </c>
      <c r="F43" s="149">
        <v>4253</v>
      </c>
      <c r="G43" s="149" t="s">
        <v>1058</v>
      </c>
      <c r="H43" s="149" t="s">
        <v>1058</v>
      </c>
      <c r="I43" s="149" t="s">
        <v>1058</v>
      </c>
      <c r="J43" s="149">
        <v>1329</v>
      </c>
      <c r="K43" s="149" t="s">
        <v>1058</v>
      </c>
      <c r="L43" s="149">
        <v>3753</v>
      </c>
      <c r="M43" s="149">
        <f t="shared" si="2"/>
        <v>9840</v>
      </c>
    </row>
    <row r="44" spans="2:13" ht="18" customHeight="1" x14ac:dyDescent="0.25">
      <c r="B44" s="152" t="s">
        <v>779</v>
      </c>
      <c r="C44" s="149" t="s">
        <v>1058</v>
      </c>
      <c r="D44" s="149">
        <v>31536</v>
      </c>
      <c r="E44" s="149" t="s">
        <v>1058</v>
      </c>
      <c r="F44" s="149">
        <v>10098</v>
      </c>
      <c r="G44" s="149" t="s">
        <v>1058</v>
      </c>
      <c r="H44" s="149" t="s">
        <v>1058</v>
      </c>
      <c r="I44" s="149" t="s">
        <v>1058</v>
      </c>
      <c r="J44" s="149">
        <v>1844</v>
      </c>
      <c r="K44" s="149" t="s">
        <v>1058</v>
      </c>
      <c r="L44" s="149" t="s">
        <v>1058</v>
      </c>
      <c r="M44" s="149">
        <f t="shared" si="2"/>
        <v>43478</v>
      </c>
    </row>
    <row r="45" spans="2:13" ht="18" customHeight="1" x14ac:dyDescent="0.25">
      <c r="B45" s="152" t="s">
        <v>778</v>
      </c>
      <c r="C45" s="149" t="s">
        <v>1058</v>
      </c>
      <c r="D45" s="149">
        <v>535626</v>
      </c>
      <c r="E45" s="149">
        <v>14883</v>
      </c>
      <c r="F45" s="149">
        <v>525587</v>
      </c>
      <c r="G45" s="149">
        <v>15515</v>
      </c>
      <c r="H45" s="149" t="s">
        <v>1058</v>
      </c>
      <c r="I45" s="149" t="s">
        <v>1058</v>
      </c>
      <c r="J45" s="149">
        <v>79994</v>
      </c>
      <c r="K45" s="149">
        <v>8437</v>
      </c>
      <c r="L45" s="149">
        <v>12355</v>
      </c>
      <c r="M45" s="149">
        <f t="shared" si="2"/>
        <v>1192397</v>
      </c>
    </row>
    <row r="46" spans="2:13" ht="18" customHeight="1" x14ac:dyDescent="0.25">
      <c r="B46" s="152" t="s">
        <v>777</v>
      </c>
      <c r="C46" s="149" t="s">
        <v>1058</v>
      </c>
      <c r="D46" s="149" t="s">
        <v>1058</v>
      </c>
      <c r="E46" s="149" t="s">
        <v>1058</v>
      </c>
      <c r="F46" s="149">
        <v>136</v>
      </c>
      <c r="G46" s="149" t="s">
        <v>1058</v>
      </c>
      <c r="H46" s="149" t="s">
        <v>1058</v>
      </c>
      <c r="I46" s="149" t="s">
        <v>1058</v>
      </c>
      <c r="J46" s="149" t="s">
        <v>1058</v>
      </c>
      <c r="K46" s="149" t="s">
        <v>1058</v>
      </c>
      <c r="L46" s="149" t="s">
        <v>1058</v>
      </c>
      <c r="M46" s="149">
        <f t="shared" si="2"/>
        <v>136</v>
      </c>
    </row>
    <row r="47" spans="2:13" ht="18" customHeight="1" x14ac:dyDescent="0.25">
      <c r="B47" s="152" t="s">
        <v>776</v>
      </c>
      <c r="C47" s="149" t="s">
        <v>1058</v>
      </c>
      <c r="D47" s="149">
        <v>10427</v>
      </c>
      <c r="E47" s="149">
        <v>16510</v>
      </c>
      <c r="F47" s="149">
        <v>34525</v>
      </c>
      <c r="G47" s="149" t="s">
        <v>1058</v>
      </c>
      <c r="H47" s="149" t="s">
        <v>1058</v>
      </c>
      <c r="I47" s="149" t="s">
        <v>1058</v>
      </c>
      <c r="J47" s="149" t="s">
        <v>1058</v>
      </c>
      <c r="K47" s="149" t="s">
        <v>1058</v>
      </c>
      <c r="L47" s="149" t="s">
        <v>1058</v>
      </c>
      <c r="M47" s="149">
        <f t="shared" si="2"/>
        <v>61462</v>
      </c>
    </row>
    <row r="48" spans="2:13" ht="18" customHeight="1" x14ac:dyDescent="0.25">
      <c r="B48" s="152" t="s">
        <v>775</v>
      </c>
      <c r="C48" s="149" t="s">
        <v>1058</v>
      </c>
      <c r="D48" s="149">
        <v>966</v>
      </c>
      <c r="E48" s="149">
        <v>5159</v>
      </c>
      <c r="F48" s="149">
        <v>72058</v>
      </c>
      <c r="G48" s="149">
        <v>977</v>
      </c>
      <c r="H48" s="149" t="s">
        <v>1058</v>
      </c>
      <c r="I48" s="149">
        <v>2148</v>
      </c>
      <c r="J48" s="149">
        <v>3229</v>
      </c>
      <c r="K48" s="149" t="s">
        <v>1058</v>
      </c>
      <c r="L48" s="149">
        <v>1114</v>
      </c>
      <c r="M48" s="149">
        <f t="shared" si="2"/>
        <v>85651</v>
      </c>
    </row>
    <row r="49" spans="2:13" ht="18" customHeight="1" x14ac:dyDescent="0.25">
      <c r="B49" s="152" t="s">
        <v>774</v>
      </c>
      <c r="C49" s="149" t="s">
        <v>1058</v>
      </c>
      <c r="D49" s="149" t="s">
        <v>1058</v>
      </c>
      <c r="E49" s="149" t="s">
        <v>1058</v>
      </c>
      <c r="F49" s="149" t="s">
        <v>1058</v>
      </c>
      <c r="G49" s="149" t="s">
        <v>1058</v>
      </c>
      <c r="H49" s="149" t="s">
        <v>1058</v>
      </c>
      <c r="I49" s="149" t="s">
        <v>1058</v>
      </c>
      <c r="J49" s="149" t="s">
        <v>1058</v>
      </c>
      <c r="K49" s="149" t="s">
        <v>1058</v>
      </c>
      <c r="L49" s="149" t="s">
        <v>1058</v>
      </c>
      <c r="M49" s="149" t="str">
        <f t="shared" si="2"/>
        <v>-</v>
      </c>
    </row>
    <row r="50" spans="2:13" ht="18" customHeight="1" x14ac:dyDescent="0.25">
      <c r="B50" s="150" t="s">
        <v>773</v>
      </c>
      <c r="C50" s="149" t="s">
        <v>1058</v>
      </c>
      <c r="D50" s="149" t="s">
        <v>1058</v>
      </c>
      <c r="E50" s="149">
        <v>2172</v>
      </c>
      <c r="F50" s="149">
        <v>122</v>
      </c>
      <c r="G50" s="149" t="s">
        <v>1058</v>
      </c>
      <c r="H50" s="149" t="s">
        <v>1058</v>
      </c>
      <c r="I50" s="149" t="s">
        <v>1058</v>
      </c>
      <c r="J50" s="149">
        <v>3486</v>
      </c>
      <c r="K50" s="149">
        <v>5561</v>
      </c>
      <c r="L50" s="149" t="s">
        <v>1058</v>
      </c>
      <c r="M50" s="149">
        <f t="shared" si="2"/>
        <v>11341</v>
      </c>
    </row>
    <row r="51" spans="2:13" ht="18" customHeight="1" x14ac:dyDescent="0.25">
      <c r="B51" s="154" t="s">
        <v>553</v>
      </c>
      <c r="C51" s="155">
        <f t="shared" ref="C51:M51" si="3">IF((SUM(C34:C50))=0,"-",SUM(C34:C50))</f>
        <v>9705</v>
      </c>
      <c r="D51" s="155">
        <f t="shared" si="3"/>
        <v>624319</v>
      </c>
      <c r="E51" s="155">
        <f t="shared" si="3"/>
        <v>39547</v>
      </c>
      <c r="F51" s="155">
        <f t="shared" si="3"/>
        <v>742977</v>
      </c>
      <c r="G51" s="155">
        <f t="shared" si="3"/>
        <v>18758</v>
      </c>
      <c r="H51" s="155" t="str">
        <f t="shared" si="3"/>
        <v>-</v>
      </c>
      <c r="I51" s="155">
        <f t="shared" si="3"/>
        <v>19680</v>
      </c>
      <c r="J51" s="155">
        <f t="shared" si="3"/>
        <v>231529</v>
      </c>
      <c r="K51" s="155">
        <f t="shared" si="3"/>
        <v>146373</v>
      </c>
      <c r="L51" s="155">
        <f t="shared" si="3"/>
        <v>60167</v>
      </c>
      <c r="M51" s="155">
        <f t="shared" si="3"/>
        <v>1893055</v>
      </c>
    </row>
    <row r="52" spans="2:13" ht="15" customHeight="1" x14ac:dyDescent="0.25">
      <c r="B52" s="157"/>
      <c r="C52" s="158"/>
      <c r="D52" s="158"/>
      <c r="E52" s="158"/>
      <c r="F52" s="158"/>
      <c r="G52" s="158"/>
      <c r="H52" s="158"/>
      <c r="I52" s="158"/>
      <c r="J52" s="158"/>
      <c r="K52" s="158"/>
      <c r="L52" s="158"/>
      <c r="M52" s="158"/>
    </row>
    <row r="53" spans="2:13" ht="19.899999999999999" customHeight="1" x14ac:dyDescent="0.25">
      <c r="B53" s="138" t="s">
        <v>806</v>
      </c>
    </row>
    <row r="54" spans="2:13" ht="15" customHeight="1" x14ac:dyDescent="0.25">
      <c r="B54" s="139" t="s">
        <v>802</v>
      </c>
    </row>
    <row r="56" spans="2:13" s="146" customFormat="1" ht="18" customHeight="1" x14ac:dyDescent="0.25">
      <c r="B56" s="142" t="s">
        <v>801</v>
      </c>
      <c r="C56" s="145" t="s">
        <v>800</v>
      </c>
      <c r="D56" s="145" t="s">
        <v>799</v>
      </c>
      <c r="E56" s="145" t="s">
        <v>798</v>
      </c>
      <c r="F56" s="145" t="s">
        <v>797</v>
      </c>
      <c r="G56" s="145" t="s">
        <v>796</v>
      </c>
      <c r="H56" s="156" t="s">
        <v>795</v>
      </c>
      <c r="I56" s="156" t="s">
        <v>794</v>
      </c>
      <c r="J56" s="156" t="s">
        <v>793</v>
      </c>
      <c r="K56" s="156" t="s">
        <v>792</v>
      </c>
      <c r="L56" s="156" t="s">
        <v>791</v>
      </c>
      <c r="M56" s="145" t="s">
        <v>790</v>
      </c>
    </row>
    <row r="57" spans="2:13" ht="18" customHeight="1" x14ac:dyDescent="0.25">
      <c r="B57" s="147" t="s">
        <v>789</v>
      </c>
      <c r="C57" s="148" t="s">
        <v>1058</v>
      </c>
      <c r="D57" s="148" t="s">
        <v>1058</v>
      </c>
      <c r="E57" s="148" t="s">
        <v>1058</v>
      </c>
      <c r="F57" s="148">
        <v>29858</v>
      </c>
      <c r="G57" s="148" t="s">
        <v>1058</v>
      </c>
      <c r="H57" s="148" t="s">
        <v>1058</v>
      </c>
      <c r="I57" s="148" t="s">
        <v>1058</v>
      </c>
      <c r="J57" s="148">
        <v>76231</v>
      </c>
      <c r="K57" s="148">
        <v>19578</v>
      </c>
      <c r="L57" s="148">
        <v>557</v>
      </c>
      <c r="M57" s="149">
        <f>IF((SUM(C57:L57))=0,"-",SUM(C57:L57))</f>
        <v>126224</v>
      </c>
    </row>
    <row r="58" spans="2:13" ht="18" customHeight="1" x14ac:dyDescent="0.25">
      <c r="B58" s="152" t="s">
        <v>788</v>
      </c>
      <c r="C58" s="149" t="s">
        <v>1058</v>
      </c>
      <c r="D58" s="149">
        <v>51</v>
      </c>
      <c r="E58" s="149" t="s">
        <v>1058</v>
      </c>
      <c r="F58" s="149">
        <v>4862</v>
      </c>
      <c r="G58" s="159" t="s">
        <v>1058</v>
      </c>
      <c r="H58" s="149" t="s">
        <v>1058</v>
      </c>
      <c r="I58" s="149">
        <v>243</v>
      </c>
      <c r="J58" s="149">
        <v>4449</v>
      </c>
      <c r="K58" s="149" t="s">
        <v>1058</v>
      </c>
      <c r="L58" s="149">
        <v>7365</v>
      </c>
      <c r="M58" s="149">
        <f t="shared" ref="M58:M73" si="4">IF((SUM(C58:L58))=0,"-",SUM(C58:L58))</f>
        <v>16970</v>
      </c>
    </row>
    <row r="59" spans="2:13" ht="18" customHeight="1" x14ac:dyDescent="0.25">
      <c r="B59" s="152" t="s">
        <v>787</v>
      </c>
      <c r="C59" s="149" t="s">
        <v>1058</v>
      </c>
      <c r="D59" s="149">
        <v>622</v>
      </c>
      <c r="E59" s="149" t="s">
        <v>1058</v>
      </c>
      <c r="F59" s="149">
        <v>466</v>
      </c>
      <c r="G59" s="159" t="s">
        <v>1058</v>
      </c>
      <c r="H59" s="149" t="s">
        <v>1058</v>
      </c>
      <c r="I59" s="149" t="s">
        <v>1058</v>
      </c>
      <c r="J59" s="149">
        <v>9514</v>
      </c>
      <c r="K59" s="149" t="s">
        <v>1058</v>
      </c>
      <c r="L59" s="149">
        <v>2031</v>
      </c>
      <c r="M59" s="149">
        <f t="shared" si="4"/>
        <v>12633</v>
      </c>
    </row>
    <row r="60" spans="2:13" ht="18" customHeight="1" x14ac:dyDescent="0.25">
      <c r="B60" s="152" t="s">
        <v>786</v>
      </c>
      <c r="C60" s="149" t="s">
        <v>1058</v>
      </c>
      <c r="D60" s="149" t="s">
        <v>1058</v>
      </c>
      <c r="E60" s="149" t="s">
        <v>1058</v>
      </c>
      <c r="F60" s="149">
        <v>4579</v>
      </c>
      <c r="G60" s="159" t="s">
        <v>1058</v>
      </c>
      <c r="H60" s="149" t="s">
        <v>1058</v>
      </c>
      <c r="I60" s="149" t="s">
        <v>1058</v>
      </c>
      <c r="J60" s="149">
        <v>2613</v>
      </c>
      <c r="K60" s="149" t="s">
        <v>1058</v>
      </c>
      <c r="L60" s="149" t="s">
        <v>1058</v>
      </c>
      <c r="M60" s="149">
        <f t="shared" si="4"/>
        <v>7192</v>
      </c>
    </row>
    <row r="61" spans="2:13" ht="18" customHeight="1" x14ac:dyDescent="0.25">
      <c r="B61" s="152" t="s">
        <v>785</v>
      </c>
      <c r="C61" s="149" t="s">
        <v>1058</v>
      </c>
      <c r="D61" s="149" t="s">
        <v>1058</v>
      </c>
      <c r="E61" s="149" t="s">
        <v>1058</v>
      </c>
      <c r="F61" s="149">
        <v>1575</v>
      </c>
      <c r="G61" s="159" t="s">
        <v>1058</v>
      </c>
      <c r="H61" s="149" t="s">
        <v>1058</v>
      </c>
      <c r="I61" s="149" t="s">
        <v>1058</v>
      </c>
      <c r="J61" s="149" t="s">
        <v>1058</v>
      </c>
      <c r="K61" s="149" t="s">
        <v>1058</v>
      </c>
      <c r="L61" s="149" t="s">
        <v>1058</v>
      </c>
      <c r="M61" s="149">
        <f t="shared" si="4"/>
        <v>1575</v>
      </c>
    </row>
    <row r="62" spans="2:13" ht="18" customHeight="1" x14ac:dyDescent="0.25">
      <c r="B62" s="152" t="s">
        <v>784</v>
      </c>
      <c r="C62" s="149">
        <v>975</v>
      </c>
      <c r="D62" s="149" t="s">
        <v>1058</v>
      </c>
      <c r="E62" s="149" t="s">
        <v>1058</v>
      </c>
      <c r="F62" s="149" t="s">
        <v>1058</v>
      </c>
      <c r="G62" s="159" t="s">
        <v>1058</v>
      </c>
      <c r="H62" s="149" t="s">
        <v>1058</v>
      </c>
      <c r="I62" s="149">
        <v>219</v>
      </c>
      <c r="J62" s="149">
        <v>1139</v>
      </c>
      <c r="K62" s="149" t="s">
        <v>1058</v>
      </c>
      <c r="L62" s="149">
        <v>16221</v>
      </c>
      <c r="M62" s="149">
        <f t="shared" si="4"/>
        <v>18554</v>
      </c>
    </row>
    <row r="63" spans="2:13" ht="18" customHeight="1" x14ac:dyDescent="0.25">
      <c r="B63" s="152" t="s">
        <v>783</v>
      </c>
      <c r="C63" s="149" t="s">
        <v>1058</v>
      </c>
      <c r="D63" s="149" t="s">
        <v>1058</v>
      </c>
      <c r="E63" s="149" t="s">
        <v>1058</v>
      </c>
      <c r="F63" s="149">
        <v>151</v>
      </c>
      <c r="G63" s="159" t="s">
        <v>1058</v>
      </c>
      <c r="H63" s="149" t="s">
        <v>1058</v>
      </c>
      <c r="I63" s="149" t="s">
        <v>1058</v>
      </c>
      <c r="J63" s="149">
        <v>1571</v>
      </c>
      <c r="K63" s="149">
        <v>3583</v>
      </c>
      <c r="L63" s="149" t="s">
        <v>1058</v>
      </c>
      <c r="M63" s="149">
        <f t="shared" si="4"/>
        <v>5305</v>
      </c>
    </row>
    <row r="64" spans="2:13" ht="18" customHeight="1" x14ac:dyDescent="0.25">
      <c r="B64" s="152" t="s">
        <v>782</v>
      </c>
      <c r="C64" s="149" t="s">
        <v>1058</v>
      </c>
      <c r="D64" s="149" t="s">
        <v>1058</v>
      </c>
      <c r="E64" s="149" t="s">
        <v>1058</v>
      </c>
      <c r="F64" s="149" t="s">
        <v>1058</v>
      </c>
      <c r="G64" s="159" t="s">
        <v>1058</v>
      </c>
      <c r="H64" s="149" t="s">
        <v>1058</v>
      </c>
      <c r="I64" s="149" t="s">
        <v>1058</v>
      </c>
      <c r="J64" s="149">
        <v>1497</v>
      </c>
      <c r="K64" s="149" t="s">
        <v>1058</v>
      </c>
      <c r="L64" s="149">
        <v>1027</v>
      </c>
      <c r="M64" s="149">
        <f t="shared" si="4"/>
        <v>2524</v>
      </c>
    </row>
    <row r="65" spans="2:13" ht="18" customHeight="1" x14ac:dyDescent="0.25">
      <c r="B65" s="152" t="s">
        <v>781</v>
      </c>
      <c r="C65" s="149">
        <v>8308</v>
      </c>
      <c r="D65" s="149">
        <v>21695</v>
      </c>
      <c r="E65" s="149" t="s">
        <v>1058</v>
      </c>
      <c r="F65" s="149">
        <v>3238</v>
      </c>
      <c r="G65" s="159">
        <v>2368</v>
      </c>
      <c r="H65" s="149" t="s">
        <v>1058</v>
      </c>
      <c r="I65" s="149">
        <v>8047</v>
      </c>
      <c r="J65" s="149">
        <v>3511</v>
      </c>
      <c r="K65" s="149">
        <v>96592</v>
      </c>
      <c r="L65" s="149">
        <v>11418</v>
      </c>
      <c r="M65" s="149">
        <f t="shared" si="4"/>
        <v>155177</v>
      </c>
    </row>
    <row r="66" spans="2:13" ht="18" customHeight="1" x14ac:dyDescent="0.25">
      <c r="B66" s="152" t="s">
        <v>780</v>
      </c>
      <c r="C66" s="149" t="s">
        <v>1058</v>
      </c>
      <c r="D66" s="149">
        <v>554</v>
      </c>
      <c r="E66" s="149" t="s">
        <v>1058</v>
      </c>
      <c r="F66" s="149">
        <v>3927</v>
      </c>
      <c r="G66" s="159" t="s">
        <v>1058</v>
      </c>
      <c r="H66" s="149" t="s">
        <v>1058</v>
      </c>
      <c r="I66" s="149" t="s">
        <v>1058</v>
      </c>
      <c r="J66" s="149">
        <v>2670</v>
      </c>
      <c r="K66" s="149" t="s">
        <v>1058</v>
      </c>
      <c r="L66" s="149">
        <v>3128</v>
      </c>
      <c r="M66" s="149">
        <f t="shared" si="4"/>
        <v>10279</v>
      </c>
    </row>
    <row r="67" spans="2:13" ht="18" customHeight="1" x14ac:dyDescent="0.25">
      <c r="B67" s="152" t="s">
        <v>779</v>
      </c>
      <c r="C67" s="149" t="s">
        <v>1058</v>
      </c>
      <c r="D67" s="149">
        <v>1225</v>
      </c>
      <c r="E67" s="149" t="s">
        <v>1058</v>
      </c>
      <c r="F67" s="149">
        <v>4423</v>
      </c>
      <c r="G67" s="159" t="s">
        <v>1058</v>
      </c>
      <c r="H67" s="149" t="s">
        <v>1058</v>
      </c>
      <c r="I67" s="149" t="s">
        <v>1058</v>
      </c>
      <c r="J67" s="149">
        <v>1529</v>
      </c>
      <c r="K67" s="149" t="s">
        <v>1058</v>
      </c>
      <c r="L67" s="149" t="s">
        <v>1058</v>
      </c>
      <c r="M67" s="149">
        <f t="shared" si="4"/>
        <v>7177</v>
      </c>
    </row>
    <row r="68" spans="2:13" ht="18" customHeight="1" x14ac:dyDescent="0.25">
      <c r="B68" s="152" t="s">
        <v>778</v>
      </c>
      <c r="C68" s="149" t="s">
        <v>1058</v>
      </c>
      <c r="D68" s="149">
        <v>131308</v>
      </c>
      <c r="E68" s="149">
        <v>13967</v>
      </c>
      <c r="F68" s="149">
        <v>379227</v>
      </c>
      <c r="G68" s="159">
        <v>12745</v>
      </c>
      <c r="H68" s="149" t="s">
        <v>1058</v>
      </c>
      <c r="I68" s="149" t="s">
        <v>1058</v>
      </c>
      <c r="J68" s="149">
        <v>43978</v>
      </c>
      <c r="K68" s="149">
        <v>6164</v>
      </c>
      <c r="L68" s="149">
        <v>11014</v>
      </c>
      <c r="M68" s="149">
        <f t="shared" si="4"/>
        <v>598403</v>
      </c>
    </row>
    <row r="69" spans="2:13" ht="18" customHeight="1" x14ac:dyDescent="0.25">
      <c r="B69" s="152" t="s">
        <v>777</v>
      </c>
      <c r="C69" s="149" t="s">
        <v>1058</v>
      </c>
      <c r="D69" s="149" t="s">
        <v>1058</v>
      </c>
      <c r="E69" s="149" t="s">
        <v>1058</v>
      </c>
      <c r="F69" s="149">
        <v>99</v>
      </c>
      <c r="G69" s="159" t="s">
        <v>1058</v>
      </c>
      <c r="H69" s="149" t="s">
        <v>1058</v>
      </c>
      <c r="I69" s="149" t="s">
        <v>1058</v>
      </c>
      <c r="J69" s="149" t="s">
        <v>1058</v>
      </c>
      <c r="K69" s="149" t="s">
        <v>1058</v>
      </c>
      <c r="L69" s="149" t="s">
        <v>1058</v>
      </c>
      <c r="M69" s="149">
        <f t="shared" si="4"/>
        <v>99</v>
      </c>
    </row>
    <row r="70" spans="2:13" ht="18" customHeight="1" x14ac:dyDescent="0.25">
      <c r="B70" s="152" t="s">
        <v>776</v>
      </c>
      <c r="C70" s="149" t="s">
        <v>1058</v>
      </c>
      <c r="D70" s="149">
        <v>5365</v>
      </c>
      <c r="E70" s="149">
        <v>4681</v>
      </c>
      <c r="F70" s="149">
        <v>4869</v>
      </c>
      <c r="G70" s="159" t="s">
        <v>1058</v>
      </c>
      <c r="H70" s="149" t="s">
        <v>1058</v>
      </c>
      <c r="I70" s="149" t="s">
        <v>1058</v>
      </c>
      <c r="J70" s="149" t="s">
        <v>1058</v>
      </c>
      <c r="K70" s="149" t="s">
        <v>1058</v>
      </c>
      <c r="L70" s="149" t="s">
        <v>1058</v>
      </c>
      <c r="M70" s="149">
        <f t="shared" si="4"/>
        <v>14915</v>
      </c>
    </row>
    <row r="71" spans="2:13" ht="18" customHeight="1" x14ac:dyDescent="0.25">
      <c r="B71" s="152" t="s">
        <v>775</v>
      </c>
      <c r="C71" s="149" t="s">
        <v>1058</v>
      </c>
      <c r="D71" s="149">
        <v>475</v>
      </c>
      <c r="E71" s="149">
        <v>1531</v>
      </c>
      <c r="F71" s="149">
        <v>42365</v>
      </c>
      <c r="G71" s="159">
        <v>939</v>
      </c>
      <c r="H71" s="149" t="s">
        <v>1058</v>
      </c>
      <c r="I71" s="149">
        <v>864</v>
      </c>
      <c r="J71" s="149">
        <v>2572</v>
      </c>
      <c r="K71" s="149" t="s">
        <v>1058</v>
      </c>
      <c r="L71" s="149">
        <v>427</v>
      </c>
      <c r="M71" s="149">
        <f t="shared" si="4"/>
        <v>49173</v>
      </c>
    </row>
    <row r="72" spans="2:13" ht="18" customHeight="1" x14ac:dyDescent="0.25">
      <c r="B72" s="152" t="s">
        <v>774</v>
      </c>
      <c r="C72" s="149" t="s">
        <v>1058</v>
      </c>
      <c r="D72" s="149" t="s">
        <v>1058</v>
      </c>
      <c r="E72" s="149" t="s">
        <v>1058</v>
      </c>
      <c r="F72" s="149" t="s">
        <v>1058</v>
      </c>
      <c r="G72" s="159" t="s">
        <v>1058</v>
      </c>
      <c r="H72" s="149" t="s">
        <v>1058</v>
      </c>
      <c r="I72" s="149" t="s">
        <v>1058</v>
      </c>
      <c r="J72" s="149" t="s">
        <v>1058</v>
      </c>
      <c r="K72" s="149" t="s">
        <v>1058</v>
      </c>
      <c r="L72" s="149" t="s">
        <v>1058</v>
      </c>
      <c r="M72" s="149" t="str">
        <f t="shared" si="4"/>
        <v>-</v>
      </c>
    </row>
    <row r="73" spans="2:13" ht="18" customHeight="1" x14ac:dyDescent="0.25">
      <c r="B73" s="150" t="s">
        <v>773</v>
      </c>
      <c r="C73" s="149" t="s">
        <v>1058</v>
      </c>
      <c r="D73" s="149" t="s">
        <v>1058</v>
      </c>
      <c r="E73" s="149">
        <v>223</v>
      </c>
      <c r="F73" s="149">
        <v>109</v>
      </c>
      <c r="G73" s="149" t="s">
        <v>1058</v>
      </c>
      <c r="H73" s="149" t="s">
        <v>1058</v>
      </c>
      <c r="I73" s="149" t="s">
        <v>1058</v>
      </c>
      <c r="J73" s="149">
        <v>3324</v>
      </c>
      <c r="K73" s="149">
        <v>4727</v>
      </c>
      <c r="L73" s="149" t="s">
        <v>1058</v>
      </c>
      <c r="M73" s="149">
        <f t="shared" si="4"/>
        <v>8383</v>
      </c>
    </row>
    <row r="74" spans="2:13" ht="18" customHeight="1" x14ac:dyDescent="0.25">
      <c r="B74" s="154" t="s">
        <v>553</v>
      </c>
      <c r="C74" s="155">
        <f>IF((SUM(C57:C73))=0,"-",SUM(C57:C73))</f>
        <v>9283</v>
      </c>
      <c r="D74" s="155">
        <f t="shared" ref="D74:M74" si="5">IF((SUM(D57:D73))=0,"-",SUM(D57:D73))</f>
        <v>161295</v>
      </c>
      <c r="E74" s="155">
        <f t="shared" si="5"/>
        <v>20402</v>
      </c>
      <c r="F74" s="155">
        <f t="shared" si="5"/>
        <v>479748</v>
      </c>
      <c r="G74" s="155">
        <f t="shared" si="5"/>
        <v>16052</v>
      </c>
      <c r="H74" s="155" t="str">
        <f t="shared" si="5"/>
        <v>-</v>
      </c>
      <c r="I74" s="155">
        <f t="shared" si="5"/>
        <v>9373</v>
      </c>
      <c r="J74" s="155">
        <f t="shared" si="5"/>
        <v>154598</v>
      </c>
      <c r="K74" s="155">
        <f t="shared" si="5"/>
        <v>130644</v>
      </c>
      <c r="L74" s="155">
        <f t="shared" si="5"/>
        <v>53188</v>
      </c>
      <c r="M74" s="155">
        <f t="shared" si="5"/>
        <v>1034583</v>
      </c>
    </row>
    <row r="75" spans="2:13" ht="19.899999999999999" customHeight="1" x14ac:dyDescent="0.25">
      <c r="B75" s="160" t="s">
        <v>805</v>
      </c>
    </row>
    <row r="76" spans="2:13" ht="15" customHeight="1" x14ac:dyDescent="0.25">
      <c r="B76" s="139" t="s">
        <v>802</v>
      </c>
    </row>
    <row r="78" spans="2:13" s="146" customFormat="1" ht="18" customHeight="1" x14ac:dyDescent="0.25">
      <c r="B78" s="142" t="s">
        <v>801</v>
      </c>
      <c r="C78" s="143" t="s">
        <v>800</v>
      </c>
      <c r="D78" s="143" t="s">
        <v>799</v>
      </c>
      <c r="E78" s="143" t="s">
        <v>798</v>
      </c>
      <c r="F78" s="143" t="s">
        <v>797</v>
      </c>
      <c r="G78" s="143" t="s">
        <v>796</v>
      </c>
      <c r="H78" s="143" t="s">
        <v>795</v>
      </c>
      <c r="I78" s="143" t="s">
        <v>794</v>
      </c>
      <c r="J78" s="143" t="s">
        <v>793</v>
      </c>
      <c r="K78" s="143" t="s">
        <v>792</v>
      </c>
      <c r="L78" s="143" t="s">
        <v>791</v>
      </c>
      <c r="M78" s="145" t="s">
        <v>790</v>
      </c>
    </row>
    <row r="79" spans="2:13" ht="18" customHeight="1" x14ac:dyDescent="0.25">
      <c r="B79" s="147" t="s">
        <v>789</v>
      </c>
      <c r="C79" s="148" t="s">
        <v>1058</v>
      </c>
      <c r="D79" s="148" t="s">
        <v>1058</v>
      </c>
      <c r="E79" s="148" t="s">
        <v>1058</v>
      </c>
      <c r="F79" s="148">
        <v>-10381</v>
      </c>
      <c r="G79" s="148" t="s">
        <v>1058</v>
      </c>
      <c r="H79" s="148" t="s">
        <v>1058</v>
      </c>
      <c r="I79" s="148">
        <v>-6</v>
      </c>
      <c r="J79" s="148">
        <v>966</v>
      </c>
      <c r="K79" s="148">
        <v>7151</v>
      </c>
      <c r="L79" s="148">
        <v>-77</v>
      </c>
      <c r="M79" s="149">
        <f>IF((SUM(C79:L79))=0,"-",SUM(C79:L79))</f>
        <v>-2347</v>
      </c>
    </row>
    <row r="80" spans="2:13" ht="18" customHeight="1" x14ac:dyDescent="0.25">
      <c r="B80" s="152" t="s">
        <v>788</v>
      </c>
      <c r="C80" s="149" t="s">
        <v>1058</v>
      </c>
      <c r="D80" s="149">
        <v>1</v>
      </c>
      <c r="E80" s="149" t="s">
        <v>1058</v>
      </c>
      <c r="F80" s="149">
        <v>-998</v>
      </c>
      <c r="G80" s="149" t="s">
        <v>1058</v>
      </c>
      <c r="H80" s="149" t="s">
        <v>1058</v>
      </c>
      <c r="I80" s="149">
        <v>107</v>
      </c>
      <c r="J80" s="149">
        <v>4140</v>
      </c>
      <c r="K80" s="149" t="s">
        <v>1058</v>
      </c>
      <c r="L80" s="149">
        <v>3832</v>
      </c>
      <c r="M80" s="149">
        <f t="shared" ref="M80:M95" si="6">IF((SUM(C80:L80))=0,"-",SUM(C80:L80))</f>
        <v>7082</v>
      </c>
    </row>
    <row r="81" spans="2:13" ht="18" customHeight="1" x14ac:dyDescent="0.25">
      <c r="B81" s="152" t="s">
        <v>787</v>
      </c>
      <c r="C81" s="149" t="s">
        <v>1058</v>
      </c>
      <c r="D81" s="149">
        <v>63</v>
      </c>
      <c r="E81" s="149" t="s">
        <v>1058</v>
      </c>
      <c r="F81" s="149">
        <v>-143</v>
      </c>
      <c r="G81" s="149" t="s">
        <v>1058</v>
      </c>
      <c r="H81" s="149" t="s">
        <v>1058</v>
      </c>
      <c r="I81" s="149">
        <v>-4</v>
      </c>
      <c r="J81" s="149">
        <v>46</v>
      </c>
      <c r="K81" s="149" t="s">
        <v>1058</v>
      </c>
      <c r="L81" s="149">
        <v>-1042</v>
      </c>
      <c r="M81" s="149">
        <f t="shared" si="6"/>
        <v>-1080</v>
      </c>
    </row>
    <row r="82" spans="2:13" ht="18" customHeight="1" x14ac:dyDescent="0.25">
      <c r="B82" s="152" t="s">
        <v>786</v>
      </c>
      <c r="C82" s="149" t="s">
        <v>1058</v>
      </c>
      <c r="D82" s="149" t="s">
        <v>1058</v>
      </c>
      <c r="E82" s="149" t="s">
        <v>1058</v>
      </c>
      <c r="F82" s="149">
        <v>9827</v>
      </c>
      <c r="G82" s="149" t="s">
        <v>1058</v>
      </c>
      <c r="H82" s="149" t="s">
        <v>1058</v>
      </c>
      <c r="I82" s="149" t="s">
        <v>1058</v>
      </c>
      <c r="J82" s="149">
        <v>-2335</v>
      </c>
      <c r="K82" s="149" t="s">
        <v>1058</v>
      </c>
      <c r="L82" s="149" t="s">
        <v>1058</v>
      </c>
      <c r="M82" s="149">
        <f t="shared" si="6"/>
        <v>7492</v>
      </c>
    </row>
    <row r="83" spans="2:13" ht="18" customHeight="1" x14ac:dyDescent="0.25">
      <c r="B83" s="152" t="s">
        <v>785</v>
      </c>
      <c r="C83" s="149" t="s">
        <v>1058</v>
      </c>
      <c r="D83" s="149" t="s">
        <v>1058</v>
      </c>
      <c r="E83" s="149">
        <v>256</v>
      </c>
      <c r="F83" s="149">
        <v>-11493</v>
      </c>
      <c r="G83" s="149" t="s">
        <v>1058</v>
      </c>
      <c r="H83" s="149" t="s">
        <v>1058</v>
      </c>
      <c r="I83" s="149" t="s">
        <v>1058</v>
      </c>
      <c r="J83" s="149" t="s">
        <v>1058</v>
      </c>
      <c r="K83" s="149" t="s">
        <v>1058</v>
      </c>
      <c r="L83" s="149">
        <v>28</v>
      </c>
      <c r="M83" s="149">
        <f t="shared" si="6"/>
        <v>-11209</v>
      </c>
    </row>
    <row r="84" spans="2:13" ht="18" customHeight="1" x14ac:dyDescent="0.25">
      <c r="B84" s="152" t="s">
        <v>784</v>
      </c>
      <c r="C84" s="149">
        <v>234</v>
      </c>
      <c r="D84" s="149" t="s">
        <v>1058</v>
      </c>
      <c r="E84" s="149" t="s">
        <v>1058</v>
      </c>
      <c r="F84" s="149" t="s">
        <v>1058</v>
      </c>
      <c r="G84" s="149" t="s">
        <v>1058</v>
      </c>
      <c r="H84" s="149" t="s">
        <v>1058</v>
      </c>
      <c r="I84" s="149">
        <v>-584</v>
      </c>
      <c r="J84" s="149">
        <v>140</v>
      </c>
      <c r="K84" s="149" t="s">
        <v>1058</v>
      </c>
      <c r="L84" s="149">
        <v>-10904</v>
      </c>
      <c r="M84" s="149">
        <f t="shared" si="6"/>
        <v>-11114</v>
      </c>
    </row>
    <row r="85" spans="2:13" ht="18" customHeight="1" x14ac:dyDescent="0.25">
      <c r="B85" s="152" t="s">
        <v>783</v>
      </c>
      <c r="C85" s="149" t="s">
        <v>1058</v>
      </c>
      <c r="D85" s="149" t="s">
        <v>1058</v>
      </c>
      <c r="E85" s="149" t="s">
        <v>1058</v>
      </c>
      <c r="F85" s="149">
        <v>89</v>
      </c>
      <c r="G85" s="149" t="s">
        <v>1058</v>
      </c>
      <c r="H85" s="149" t="s">
        <v>1058</v>
      </c>
      <c r="I85" s="149" t="s">
        <v>1058</v>
      </c>
      <c r="J85" s="149">
        <v>76</v>
      </c>
      <c r="K85" s="149">
        <v>17</v>
      </c>
      <c r="L85" s="149" t="s">
        <v>1058</v>
      </c>
      <c r="M85" s="149">
        <f t="shared" si="6"/>
        <v>182</v>
      </c>
    </row>
    <row r="86" spans="2:13" ht="18" customHeight="1" x14ac:dyDescent="0.25">
      <c r="B86" s="152" t="s">
        <v>782</v>
      </c>
      <c r="C86" s="149" t="s">
        <v>1058</v>
      </c>
      <c r="D86" s="149" t="s">
        <v>1058</v>
      </c>
      <c r="E86" s="149" t="s">
        <v>1058</v>
      </c>
      <c r="F86" s="149" t="s">
        <v>1058</v>
      </c>
      <c r="G86" s="149" t="s">
        <v>1058</v>
      </c>
      <c r="H86" s="149" t="s">
        <v>1058</v>
      </c>
      <c r="I86" s="149" t="s">
        <v>1058</v>
      </c>
      <c r="J86" s="149">
        <v>266</v>
      </c>
      <c r="K86" s="149" t="s">
        <v>1058</v>
      </c>
      <c r="L86" s="149">
        <v>-5</v>
      </c>
      <c r="M86" s="149">
        <f t="shared" si="6"/>
        <v>261</v>
      </c>
    </row>
    <row r="87" spans="2:13" ht="18" customHeight="1" x14ac:dyDescent="0.25">
      <c r="B87" s="152" t="s">
        <v>781</v>
      </c>
      <c r="C87" s="149">
        <v>-216</v>
      </c>
      <c r="D87" s="149">
        <v>-655</v>
      </c>
      <c r="E87" s="149">
        <v>37</v>
      </c>
      <c r="F87" s="149">
        <v>4676</v>
      </c>
      <c r="G87" s="149">
        <v>-49</v>
      </c>
      <c r="H87" s="149" t="s">
        <v>1058</v>
      </c>
      <c r="I87" s="149">
        <v>1551</v>
      </c>
      <c r="J87" s="149">
        <v>1753</v>
      </c>
      <c r="K87" s="149">
        <v>-5531</v>
      </c>
      <c r="L87" s="149">
        <v>-10058</v>
      </c>
      <c r="M87" s="149">
        <f t="shared" si="6"/>
        <v>-8492</v>
      </c>
    </row>
    <row r="88" spans="2:13" ht="18" customHeight="1" x14ac:dyDescent="0.25">
      <c r="B88" s="152" t="s">
        <v>780</v>
      </c>
      <c r="C88" s="149" t="s">
        <v>1058</v>
      </c>
      <c r="D88" s="149">
        <v>-349</v>
      </c>
      <c r="E88" s="149" t="s">
        <v>1058</v>
      </c>
      <c r="F88" s="149">
        <v>85</v>
      </c>
      <c r="G88" s="149" t="s">
        <v>1058</v>
      </c>
      <c r="H88" s="149" t="s">
        <v>1058</v>
      </c>
      <c r="I88" s="149" t="s">
        <v>1058</v>
      </c>
      <c r="J88" s="149">
        <v>-398</v>
      </c>
      <c r="K88" s="149" t="s">
        <v>1058</v>
      </c>
      <c r="L88" s="149">
        <v>584</v>
      </c>
      <c r="M88" s="149">
        <f t="shared" si="6"/>
        <v>-78</v>
      </c>
    </row>
    <row r="89" spans="2:13" ht="18" customHeight="1" x14ac:dyDescent="0.25">
      <c r="B89" s="152" t="s">
        <v>779</v>
      </c>
      <c r="C89" s="149" t="s">
        <v>1058</v>
      </c>
      <c r="D89" s="149">
        <v>11873</v>
      </c>
      <c r="E89" s="149" t="s">
        <v>1058</v>
      </c>
      <c r="F89" s="149">
        <v>-11424</v>
      </c>
      <c r="G89" s="149" t="s">
        <v>1058</v>
      </c>
      <c r="H89" s="149" t="s">
        <v>1058</v>
      </c>
      <c r="I89" s="149" t="s">
        <v>1058</v>
      </c>
      <c r="J89" s="149">
        <v>-1098</v>
      </c>
      <c r="K89" s="149" t="s">
        <v>1058</v>
      </c>
      <c r="L89" s="149" t="s">
        <v>1058</v>
      </c>
      <c r="M89" s="149">
        <f t="shared" si="6"/>
        <v>-649</v>
      </c>
    </row>
    <row r="90" spans="2:13" ht="18" customHeight="1" x14ac:dyDescent="0.25">
      <c r="B90" s="152" t="s">
        <v>778</v>
      </c>
      <c r="C90" s="149" t="s">
        <v>1058</v>
      </c>
      <c r="D90" s="149">
        <v>251370</v>
      </c>
      <c r="E90" s="149">
        <v>189</v>
      </c>
      <c r="F90" s="149">
        <v>22024</v>
      </c>
      <c r="G90" s="149">
        <v>1456</v>
      </c>
      <c r="H90" s="149" t="s">
        <v>1058</v>
      </c>
      <c r="I90" s="149" t="s">
        <v>1058</v>
      </c>
      <c r="J90" s="149">
        <v>10546</v>
      </c>
      <c r="K90" s="149">
        <v>1333</v>
      </c>
      <c r="L90" s="149">
        <v>-206</v>
      </c>
      <c r="M90" s="149">
        <f t="shared" si="6"/>
        <v>286712</v>
      </c>
    </row>
    <row r="91" spans="2:13" ht="18" customHeight="1" x14ac:dyDescent="0.25">
      <c r="B91" s="152" t="s">
        <v>777</v>
      </c>
      <c r="C91" s="149" t="s">
        <v>1058</v>
      </c>
      <c r="D91" s="149" t="s">
        <v>1058</v>
      </c>
      <c r="E91" s="149" t="s">
        <v>1058</v>
      </c>
      <c r="F91" s="149">
        <v>11</v>
      </c>
      <c r="G91" s="149" t="s">
        <v>1058</v>
      </c>
      <c r="H91" s="149" t="s">
        <v>1058</v>
      </c>
      <c r="I91" s="149" t="s">
        <v>1058</v>
      </c>
      <c r="J91" s="149" t="s">
        <v>1058</v>
      </c>
      <c r="K91" s="149" t="s">
        <v>1058</v>
      </c>
      <c r="L91" s="149" t="s">
        <v>1058</v>
      </c>
      <c r="M91" s="149">
        <f t="shared" si="6"/>
        <v>11</v>
      </c>
    </row>
    <row r="92" spans="2:13" ht="18" customHeight="1" x14ac:dyDescent="0.25">
      <c r="B92" s="152" t="s">
        <v>776</v>
      </c>
      <c r="C92" s="149" t="s">
        <v>1058</v>
      </c>
      <c r="D92" s="149">
        <v>-697</v>
      </c>
      <c r="E92" s="149">
        <v>7074</v>
      </c>
      <c r="F92" s="149">
        <v>931</v>
      </c>
      <c r="G92" s="149" t="s">
        <v>1058</v>
      </c>
      <c r="H92" s="149" t="s">
        <v>1058</v>
      </c>
      <c r="I92" s="149" t="s">
        <v>1058</v>
      </c>
      <c r="J92" s="149" t="s">
        <v>1058</v>
      </c>
      <c r="K92" s="149" t="s">
        <v>1058</v>
      </c>
      <c r="L92" s="149" t="s">
        <v>1058</v>
      </c>
      <c r="M92" s="149">
        <f t="shared" si="6"/>
        <v>7308</v>
      </c>
    </row>
    <row r="93" spans="2:13" ht="18" customHeight="1" x14ac:dyDescent="0.25">
      <c r="B93" s="152" t="s">
        <v>775</v>
      </c>
      <c r="C93" s="149" t="s">
        <v>1058</v>
      </c>
      <c r="D93" s="149">
        <v>117</v>
      </c>
      <c r="E93" s="149">
        <v>-2354</v>
      </c>
      <c r="F93" s="149">
        <v>-8680</v>
      </c>
      <c r="G93" s="149">
        <v>3</v>
      </c>
      <c r="H93" s="149" t="s">
        <v>1058</v>
      </c>
      <c r="I93" s="149">
        <v>-955</v>
      </c>
      <c r="J93" s="149">
        <v>530</v>
      </c>
      <c r="K93" s="149" t="s">
        <v>1058</v>
      </c>
      <c r="L93" s="149">
        <v>-68</v>
      </c>
      <c r="M93" s="149">
        <f t="shared" si="6"/>
        <v>-11407</v>
      </c>
    </row>
    <row r="94" spans="2:13" ht="18" customHeight="1" x14ac:dyDescent="0.25">
      <c r="B94" s="152" t="s">
        <v>774</v>
      </c>
      <c r="C94" s="149" t="s">
        <v>1058</v>
      </c>
      <c r="D94" s="149" t="s">
        <v>1058</v>
      </c>
      <c r="E94" s="149" t="s">
        <v>1058</v>
      </c>
      <c r="F94" s="149" t="s">
        <v>1058</v>
      </c>
      <c r="G94" s="149" t="s">
        <v>1058</v>
      </c>
      <c r="H94" s="149" t="s">
        <v>1058</v>
      </c>
      <c r="I94" s="149" t="s">
        <v>1058</v>
      </c>
      <c r="J94" s="149" t="s">
        <v>1058</v>
      </c>
      <c r="K94" s="149" t="s">
        <v>1058</v>
      </c>
      <c r="L94" s="149" t="s">
        <v>1058</v>
      </c>
      <c r="M94" s="149" t="str">
        <f t="shared" si="6"/>
        <v>-</v>
      </c>
    </row>
    <row r="95" spans="2:13" ht="18" customHeight="1" x14ac:dyDescent="0.25">
      <c r="B95" s="150" t="s">
        <v>773</v>
      </c>
      <c r="C95" s="149" t="s">
        <v>1058</v>
      </c>
      <c r="D95" s="149" t="s">
        <v>1058</v>
      </c>
      <c r="E95" s="149">
        <v>1217</v>
      </c>
      <c r="F95" s="149">
        <v>8</v>
      </c>
      <c r="G95" s="149" t="s">
        <v>1058</v>
      </c>
      <c r="H95" s="149" t="s">
        <v>1058</v>
      </c>
      <c r="I95" s="149" t="s">
        <v>1058</v>
      </c>
      <c r="J95" s="149">
        <v>225</v>
      </c>
      <c r="K95" s="149">
        <v>-41</v>
      </c>
      <c r="L95" s="149" t="s">
        <v>1058</v>
      </c>
      <c r="M95" s="149">
        <f t="shared" si="6"/>
        <v>1409</v>
      </c>
    </row>
    <row r="96" spans="2:13" ht="18" customHeight="1" x14ac:dyDescent="0.25">
      <c r="B96" s="154" t="s">
        <v>553</v>
      </c>
      <c r="C96" s="155">
        <f t="shared" ref="C96:M96" si="7">IF((SUM(C79:C95))=0,"-",SUM(C79:C95))</f>
        <v>18</v>
      </c>
      <c r="D96" s="155">
        <f t="shared" si="7"/>
        <v>261723</v>
      </c>
      <c r="E96" s="155">
        <f t="shared" si="7"/>
        <v>6419</v>
      </c>
      <c r="F96" s="155">
        <f t="shared" si="7"/>
        <v>-5468</v>
      </c>
      <c r="G96" s="155">
        <f t="shared" si="7"/>
        <v>1410</v>
      </c>
      <c r="H96" s="155" t="str">
        <f t="shared" si="7"/>
        <v>-</v>
      </c>
      <c r="I96" s="155">
        <f t="shared" si="7"/>
        <v>109</v>
      </c>
      <c r="J96" s="155">
        <f t="shared" si="7"/>
        <v>14857</v>
      </c>
      <c r="K96" s="155">
        <f t="shared" si="7"/>
        <v>2929</v>
      </c>
      <c r="L96" s="155">
        <f t="shared" si="7"/>
        <v>-17916</v>
      </c>
      <c r="M96" s="155">
        <f t="shared" si="7"/>
        <v>264081</v>
      </c>
    </row>
    <row r="97" spans="2:13" ht="15" customHeight="1" x14ac:dyDescent="0.25">
      <c r="B97" s="157"/>
      <c r="C97" s="158"/>
      <c r="D97" s="158"/>
      <c r="E97" s="158"/>
      <c r="F97" s="158"/>
      <c r="G97" s="158"/>
      <c r="H97" s="158"/>
      <c r="I97" s="158"/>
      <c r="J97" s="158"/>
      <c r="K97" s="158"/>
      <c r="L97" s="158"/>
      <c r="M97" s="158"/>
    </row>
    <row r="98" spans="2:13" ht="15" customHeight="1" x14ac:dyDescent="0.25">
      <c r="B98" s="157"/>
      <c r="C98" s="158"/>
      <c r="D98" s="158"/>
      <c r="E98" s="158"/>
      <c r="F98" s="158"/>
      <c r="G98" s="158"/>
      <c r="H98" s="158"/>
      <c r="I98" s="158"/>
      <c r="J98" s="158"/>
      <c r="K98" s="158"/>
      <c r="L98" s="158"/>
      <c r="M98" s="158"/>
    </row>
    <row r="99" spans="2:13" ht="19.899999999999999" customHeight="1" x14ac:dyDescent="0.25">
      <c r="B99" s="138" t="s">
        <v>804</v>
      </c>
    </row>
    <row r="100" spans="2:13" ht="15" customHeight="1" x14ac:dyDescent="0.25">
      <c r="B100" s="139" t="s">
        <v>802</v>
      </c>
    </row>
    <row r="102" spans="2:13" s="146" customFormat="1" ht="18" customHeight="1" x14ac:dyDescent="0.25">
      <c r="B102" s="142" t="s">
        <v>801</v>
      </c>
      <c r="C102" s="145" t="s">
        <v>800</v>
      </c>
      <c r="D102" s="145" t="s">
        <v>799</v>
      </c>
      <c r="E102" s="145" t="s">
        <v>798</v>
      </c>
      <c r="F102" s="145" t="s">
        <v>797</v>
      </c>
      <c r="G102" s="145" t="s">
        <v>796</v>
      </c>
      <c r="H102" s="156" t="s">
        <v>795</v>
      </c>
      <c r="I102" s="156" t="s">
        <v>794</v>
      </c>
      <c r="J102" s="156" t="s">
        <v>793</v>
      </c>
      <c r="K102" s="156" t="s">
        <v>792</v>
      </c>
      <c r="L102" s="156" t="s">
        <v>791</v>
      </c>
      <c r="M102" s="145" t="s">
        <v>790</v>
      </c>
    </row>
    <row r="103" spans="2:13" ht="18" customHeight="1" x14ac:dyDescent="0.25">
      <c r="B103" s="147" t="s">
        <v>789</v>
      </c>
      <c r="C103" s="148" t="s">
        <v>1058</v>
      </c>
      <c r="D103" s="148" t="s">
        <v>1058</v>
      </c>
      <c r="E103" s="148" t="s">
        <v>1058</v>
      </c>
      <c r="F103" s="148">
        <v>15736</v>
      </c>
      <c r="G103" s="148" t="s">
        <v>1058</v>
      </c>
      <c r="H103" s="148" t="s">
        <v>1058</v>
      </c>
      <c r="I103" s="148" t="s">
        <v>1058</v>
      </c>
      <c r="J103" s="148">
        <v>7461</v>
      </c>
      <c r="K103" s="148">
        <v>27584</v>
      </c>
      <c r="L103" s="148">
        <v>179</v>
      </c>
      <c r="M103" s="149">
        <f>IF((SUM(C103:L103))=0,"-",SUM(C103:L103))</f>
        <v>50960</v>
      </c>
    </row>
    <row r="104" spans="2:13" ht="18" customHeight="1" x14ac:dyDescent="0.25">
      <c r="B104" s="152" t="s">
        <v>788</v>
      </c>
      <c r="C104" s="149" t="s">
        <v>1058</v>
      </c>
      <c r="D104" s="149">
        <v>1</v>
      </c>
      <c r="E104" s="149" t="s">
        <v>1058</v>
      </c>
      <c r="F104" s="149">
        <v>3296</v>
      </c>
      <c r="G104" s="149" t="s">
        <v>1058</v>
      </c>
      <c r="H104" s="149" t="s">
        <v>1058</v>
      </c>
      <c r="I104" s="149">
        <v>127</v>
      </c>
      <c r="J104" s="149">
        <v>421</v>
      </c>
      <c r="K104" s="149" t="s">
        <v>1058</v>
      </c>
      <c r="L104" s="149">
        <v>4502</v>
      </c>
      <c r="M104" s="149">
        <f t="shared" ref="M104:M119" si="8">IF((SUM(C104:L104))=0,"-",SUM(C104:L104))</f>
        <v>8347</v>
      </c>
    </row>
    <row r="105" spans="2:13" ht="18" customHeight="1" x14ac:dyDescent="0.25">
      <c r="B105" s="152" t="s">
        <v>787</v>
      </c>
      <c r="C105" s="149" t="s">
        <v>1058</v>
      </c>
      <c r="D105" s="149">
        <v>159</v>
      </c>
      <c r="E105" s="149" t="s">
        <v>1058</v>
      </c>
      <c r="F105" s="149">
        <v>40</v>
      </c>
      <c r="G105" s="149" t="s">
        <v>1058</v>
      </c>
      <c r="H105" s="149" t="s">
        <v>1058</v>
      </c>
      <c r="I105" s="149">
        <v>1</v>
      </c>
      <c r="J105" s="149">
        <v>987</v>
      </c>
      <c r="K105" s="149" t="s">
        <v>1058</v>
      </c>
      <c r="L105" s="149">
        <v>1</v>
      </c>
      <c r="M105" s="149">
        <f t="shared" si="8"/>
        <v>1188</v>
      </c>
    </row>
    <row r="106" spans="2:13" ht="18" customHeight="1" x14ac:dyDescent="0.25">
      <c r="B106" s="152" t="s">
        <v>786</v>
      </c>
      <c r="C106" s="149" t="s">
        <v>1058</v>
      </c>
      <c r="D106" s="149" t="s">
        <v>1058</v>
      </c>
      <c r="E106" s="149" t="s">
        <v>1058</v>
      </c>
      <c r="F106" s="149">
        <v>5993</v>
      </c>
      <c r="G106" s="149" t="s">
        <v>1058</v>
      </c>
      <c r="H106" s="149" t="s">
        <v>1058</v>
      </c>
      <c r="I106" s="149" t="s">
        <v>1058</v>
      </c>
      <c r="J106" s="149">
        <v>1024</v>
      </c>
      <c r="K106" s="149" t="s">
        <v>1058</v>
      </c>
      <c r="L106" s="149" t="s">
        <v>1058</v>
      </c>
      <c r="M106" s="149">
        <f t="shared" si="8"/>
        <v>7017</v>
      </c>
    </row>
    <row r="107" spans="2:13" ht="18" customHeight="1" x14ac:dyDescent="0.25">
      <c r="B107" s="152" t="s">
        <v>785</v>
      </c>
      <c r="C107" s="149" t="s">
        <v>1058</v>
      </c>
      <c r="D107" s="149" t="s">
        <v>1058</v>
      </c>
      <c r="E107" s="149">
        <v>1</v>
      </c>
      <c r="F107" s="149">
        <v>10143</v>
      </c>
      <c r="G107" s="149" t="s">
        <v>1058</v>
      </c>
      <c r="H107" s="149" t="s">
        <v>1058</v>
      </c>
      <c r="I107" s="149" t="s">
        <v>1058</v>
      </c>
      <c r="J107" s="149" t="s">
        <v>1058</v>
      </c>
      <c r="K107" s="149" t="s">
        <v>1058</v>
      </c>
      <c r="L107" s="149" t="s">
        <v>1058</v>
      </c>
      <c r="M107" s="149">
        <f t="shared" si="8"/>
        <v>10144</v>
      </c>
    </row>
    <row r="108" spans="2:13" ht="18" customHeight="1" x14ac:dyDescent="0.25">
      <c r="B108" s="152" t="s">
        <v>784</v>
      </c>
      <c r="C108" s="149">
        <v>3094</v>
      </c>
      <c r="D108" s="149" t="s">
        <v>1058</v>
      </c>
      <c r="E108" s="149" t="s">
        <v>1058</v>
      </c>
      <c r="F108" s="149" t="s">
        <v>1058</v>
      </c>
      <c r="G108" s="149" t="s">
        <v>1058</v>
      </c>
      <c r="H108" s="149" t="s">
        <v>1058</v>
      </c>
      <c r="I108" s="149">
        <v>989</v>
      </c>
      <c r="J108" s="149">
        <v>232</v>
      </c>
      <c r="K108" s="149" t="s">
        <v>1058</v>
      </c>
      <c r="L108" s="149">
        <v>2152</v>
      </c>
      <c r="M108" s="149">
        <f t="shared" si="8"/>
        <v>6467</v>
      </c>
    </row>
    <row r="109" spans="2:13" ht="18" customHeight="1" x14ac:dyDescent="0.25">
      <c r="B109" s="152" t="s">
        <v>783</v>
      </c>
      <c r="C109" s="149" t="s">
        <v>1058</v>
      </c>
      <c r="D109" s="149" t="s">
        <v>1058</v>
      </c>
      <c r="E109" s="149" t="s">
        <v>1058</v>
      </c>
      <c r="F109" s="149">
        <v>31</v>
      </c>
      <c r="G109" s="149" t="s">
        <v>1058</v>
      </c>
      <c r="H109" s="149" t="s">
        <v>1058</v>
      </c>
      <c r="I109" s="149" t="s">
        <v>1058</v>
      </c>
      <c r="J109" s="149">
        <v>77</v>
      </c>
      <c r="K109" s="149">
        <v>37</v>
      </c>
      <c r="L109" s="149" t="s">
        <v>1058</v>
      </c>
      <c r="M109" s="149">
        <f t="shared" si="8"/>
        <v>145</v>
      </c>
    </row>
    <row r="110" spans="2:13" ht="18" customHeight="1" x14ac:dyDescent="0.25">
      <c r="B110" s="152" t="s">
        <v>782</v>
      </c>
      <c r="C110" s="149" t="s">
        <v>1058</v>
      </c>
      <c r="D110" s="149" t="s">
        <v>1058</v>
      </c>
      <c r="E110" s="149" t="s">
        <v>1058</v>
      </c>
      <c r="F110" s="149" t="s">
        <v>1058</v>
      </c>
      <c r="G110" s="149" t="s">
        <v>1058</v>
      </c>
      <c r="H110" s="149" t="s">
        <v>1058</v>
      </c>
      <c r="I110" s="149" t="s">
        <v>1058</v>
      </c>
      <c r="J110" s="149">
        <v>17</v>
      </c>
      <c r="K110" s="149" t="s">
        <v>1058</v>
      </c>
      <c r="L110" s="149">
        <v>2</v>
      </c>
      <c r="M110" s="149">
        <f t="shared" si="8"/>
        <v>19</v>
      </c>
    </row>
    <row r="111" spans="2:13" ht="18" customHeight="1" x14ac:dyDescent="0.25">
      <c r="B111" s="152" t="s">
        <v>781</v>
      </c>
      <c r="C111" s="149">
        <v>74</v>
      </c>
      <c r="D111" s="149">
        <v>9030</v>
      </c>
      <c r="E111" s="149">
        <v>1</v>
      </c>
      <c r="F111" s="149">
        <v>5631</v>
      </c>
      <c r="G111" s="149">
        <v>-25</v>
      </c>
      <c r="H111" s="149" t="s">
        <v>1058</v>
      </c>
      <c r="I111" s="149">
        <v>2193</v>
      </c>
      <c r="J111" s="149">
        <v>1246</v>
      </c>
      <c r="K111" s="149">
        <v>40737</v>
      </c>
      <c r="L111" s="149">
        <v>3415</v>
      </c>
      <c r="M111" s="149">
        <f t="shared" si="8"/>
        <v>62302</v>
      </c>
    </row>
    <row r="112" spans="2:13" ht="18" customHeight="1" x14ac:dyDescent="0.25">
      <c r="B112" s="152" t="s">
        <v>780</v>
      </c>
      <c r="C112" s="149" t="s">
        <v>1058</v>
      </c>
      <c r="D112" s="149">
        <v>21</v>
      </c>
      <c r="E112" s="149" t="s">
        <v>1058</v>
      </c>
      <c r="F112" s="149">
        <v>87</v>
      </c>
      <c r="G112" s="149" t="s">
        <v>1058</v>
      </c>
      <c r="H112" s="149" t="s">
        <v>1058</v>
      </c>
      <c r="I112" s="149" t="s">
        <v>1058</v>
      </c>
      <c r="J112" s="149">
        <v>66</v>
      </c>
      <c r="K112" s="149" t="s">
        <v>1058</v>
      </c>
      <c r="L112" s="149">
        <v>58</v>
      </c>
      <c r="M112" s="149">
        <f t="shared" si="8"/>
        <v>232</v>
      </c>
    </row>
    <row r="113" spans="2:13" ht="18" customHeight="1" x14ac:dyDescent="0.25">
      <c r="B113" s="152" t="s">
        <v>779</v>
      </c>
      <c r="C113" s="149" t="s">
        <v>1058</v>
      </c>
      <c r="D113" s="149">
        <v>20548</v>
      </c>
      <c r="E113" s="149" t="s">
        <v>1058</v>
      </c>
      <c r="F113" s="149">
        <v>4222</v>
      </c>
      <c r="G113" s="149" t="s">
        <v>1058</v>
      </c>
      <c r="H113" s="149" t="s">
        <v>1058</v>
      </c>
      <c r="I113" s="149" t="s">
        <v>1058</v>
      </c>
      <c r="J113" s="149">
        <v>4789</v>
      </c>
      <c r="K113" s="149" t="s">
        <v>1058</v>
      </c>
      <c r="L113" s="149" t="s">
        <v>1058</v>
      </c>
      <c r="M113" s="149">
        <f t="shared" si="8"/>
        <v>29559</v>
      </c>
    </row>
    <row r="114" spans="2:13" ht="18" customHeight="1" x14ac:dyDescent="0.25">
      <c r="B114" s="152" t="s">
        <v>778</v>
      </c>
      <c r="C114" s="149" t="s">
        <v>1058</v>
      </c>
      <c r="D114" s="149">
        <v>71107</v>
      </c>
      <c r="E114" s="149">
        <v>759</v>
      </c>
      <c r="F114" s="149">
        <v>87700</v>
      </c>
      <c r="G114" s="149">
        <v>248</v>
      </c>
      <c r="H114" s="149" t="s">
        <v>1058</v>
      </c>
      <c r="I114" s="149" t="s">
        <v>1058</v>
      </c>
      <c r="J114" s="149">
        <v>34612</v>
      </c>
      <c r="K114" s="149">
        <v>259</v>
      </c>
      <c r="L114" s="149">
        <v>278</v>
      </c>
      <c r="M114" s="149">
        <f t="shared" si="8"/>
        <v>194963</v>
      </c>
    </row>
    <row r="115" spans="2:13" ht="18" customHeight="1" x14ac:dyDescent="0.25">
      <c r="B115" s="152" t="s">
        <v>777</v>
      </c>
      <c r="C115" s="149" t="s">
        <v>1058</v>
      </c>
      <c r="D115" s="149" t="s">
        <v>1058</v>
      </c>
      <c r="E115" s="149" t="s">
        <v>1058</v>
      </c>
      <c r="F115" s="149">
        <v>18</v>
      </c>
      <c r="G115" s="149" t="s">
        <v>1058</v>
      </c>
      <c r="H115" s="149" t="s">
        <v>1058</v>
      </c>
      <c r="I115" s="149" t="s">
        <v>1058</v>
      </c>
      <c r="J115" s="149" t="s">
        <v>1058</v>
      </c>
      <c r="K115" s="149" t="s">
        <v>1058</v>
      </c>
      <c r="L115" s="149" t="s">
        <v>1058</v>
      </c>
      <c r="M115" s="149">
        <f t="shared" si="8"/>
        <v>18</v>
      </c>
    </row>
    <row r="116" spans="2:13" ht="18" customHeight="1" x14ac:dyDescent="0.25">
      <c r="B116" s="152" t="s">
        <v>776</v>
      </c>
      <c r="C116" s="149" t="s">
        <v>1058</v>
      </c>
      <c r="D116" s="149">
        <v>2503</v>
      </c>
      <c r="E116" s="149">
        <v>-16539</v>
      </c>
      <c r="F116" s="149">
        <v>221</v>
      </c>
      <c r="G116" s="149" t="s">
        <v>1058</v>
      </c>
      <c r="H116" s="149" t="s">
        <v>1058</v>
      </c>
      <c r="I116" s="149" t="s">
        <v>1058</v>
      </c>
      <c r="J116" s="149" t="s">
        <v>1058</v>
      </c>
      <c r="K116" s="149" t="s">
        <v>1058</v>
      </c>
      <c r="L116" s="149" t="s">
        <v>1058</v>
      </c>
      <c r="M116" s="149">
        <f t="shared" si="8"/>
        <v>-13815</v>
      </c>
    </row>
    <row r="117" spans="2:13" ht="18" customHeight="1" x14ac:dyDescent="0.25">
      <c r="B117" s="152" t="s">
        <v>775</v>
      </c>
      <c r="C117" s="149" t="s">
        <v>1058</v>
      </c>
      <c r="D117" s="149">
        <v>9</v>
      </c>
      <c r="E117" s="149">
        <v>1815</v>
      </c>
      <c r="F117" s="149">
        <v>3359</v>
      </c>
      <c r="G117" s="149">
        <v>58</v>
      </c>
      <c r="H117" s="149" t="s">
        <v>1058</v>
      </c>
      <c r="I117" s="149">
        <v>3094</v>
      </c>
      <c r="J117" s="149">
        <v>185</v>
      </c>
      <c r="K117" s="149" t="s">
        <v>1058</v>
      </c>
      <c r="L117" s="149">
        <v>1373</v>
      </c>
      <c r="M117" s="149">
        <f t="shared" si="8"/>
        <v>9893</v>
      </c>
    </row>
    <row r="118" spans="2:13" ht="18" customHeight="1" x14ac:dyDescent="0.25">
      <c r="B118" s="152" t="s">
        <v>774</v>
      </c>
      <c r="C118" s="149" t="s">
        <v>1058</v>
      </c>
      <c r="D118" s="149" t="s">
        <v>1058</v>
      </c>
      <c r="E118" s="149" t="s">
        <v>1058</v>
      </c>
      <c r="F118" s="149" t="s">
        <v>1058</v>
      </c>
      <c r="G118" s="149" t="s">
        <v>1058</v>
      </c>
      <c r="H118" s="149" t="s">
        <v>1058</v>
      </c>
      <c r="I118" s="149" t="s">
        <v>1058</v>
      </c>
      <c r="J118" s="149" t="s">
        <v>1058</v>
      </c>
      <c r="K118" s="149" t="s">
        <v>1058</v>
      </c>
      <c r="L118" s="149" t="s">
        <v>1058</v>
      </c>
      <c r="M118" s="149" t="str">
        <f t="shared" si="8"/>
        <v>-</v>
      </c>
    </row>
    <row r="119" spans="2:13" ht="18" customHeight="1" x14ac:dyDescent="0.25">
      <c r="B119" s="150" t="s">
        <v>773</v>
      </c>
      <c r="C119" s="149" t="s">
        <v>1058</v>
      </c>
      <c r="D119" s="149" t="s">
        <v>1058</v>
      </c>
      <c r="E119" s="149">
        <v>-8573</v>
      </c>
      <c r="F119" s="149">
        <v>12</v>
      </c>
      <c r="G119" s="149" t="s">
        <v>1058</v>
      </c>
      <c r="H119" s="149" t="s">
        <v>1058</v>
      </c>
      <c r="I119" s="149" t="s">
        <v>1058</v>
      </c>
      <c r="J119" s="149">
        <v>282</v>
      </c>
      <c r="K119" s="149">
        <v>98</v>
      </c>
      <c r="L119" s="149" t="s">
        <v>1058</v>
      </c>
      <c r="M119" s="149">
        <f t="shared" si="8"/>
        <v>-8181</v>
      </c>
    </row>
    <row r="120" spans="2:13" ht="18" customHeight="1" x14ac:dyDescent="0.25">
      <c r="B120" s="154" t="s">
        <v>553</v>
      </c>
      <c r="C120" s="155">
        <f>IF((SUM(C103:C119))=0,"-",SUM(C103:C119))</f>
        <v>3168</v>
      </c>
      <c r="D120" s="155">
        <f t="shared" ref="D120:M120" si="9">IF((SUM(D103:D119))=0,"-",SUM(D103:D119))</f>
        <v>103378</v>
      </c>
      <c r="E120" s="155">
        <f t="shared" si="9"/>
        <v>-22536</v>
      </c>
      <c r="F120" s="155">
        <f t="shared" si="9"/>
        <v>136489</v>
      </c>
      <c r="G120" s="155">
        <f t="shared" si="9"/>
        <v>281</v>
      </c>
      <c r="H120" s="155" t="str">
        <f t="shared" si="9"/>
        <v>-</v>
      </c>
      <c r="I120" s="155">
        <f t="shared" si="9"/>
        <v>6404</v>
      </c>
      <c r="J120" s="155">
        <f t="shared" si="9"/>
        <v>51399</v>
      </c>
      <c r="K120" s="155">
        <f t="shared" si="9"/>
        <v>68715</v>
      </c>
      <c r="L120" s="155">
        <f t="shared" si="9"/>
        <v>11960</v>
      </c>
      <c r="M120" s="155">
        <f t="shared" si="9"/>
        <v>359258</v>
      </c>
    </row>
    <row r="121" spans="2:13" ht="15" customHeight="1" x14ac:dyDescent="0.25">
      <c r="B121" s="157"/>
      <c r="C121" s="158"/>
      <c r="D121" s="158"/>
      <c r="E121" s="158"/>
      <c r="F121" s="158"/>
      <c r="G121" s="158"/>
      <c r="H121" s="158"/>
      <c r="I121" s="158"/>
      <c r="J121" s="158"/>
      <c r="K121" s="158"/>
      <c r="L121" s="158"/>
      <c r="M121" s="158"/>
    </row>
    <row r="123" spans="2:13" ht="19.899999999999999" customHeight="1" x14ac:dyDescent="0.25">
      <c r="B123" s="138" t="s">
        <v>803</v>
      </c>
    </row>
    <row r="124" spans="2:13" ht="15" customHeight="1" x14ac:dyDescent="0.25">
      <c r="B124" s="139" t="s">
        <v>802</v>
      </c>
    </row>
    <row r="126" spans="2:13" s="146" customFormat="1" ht="18" customHeight="1" x14ac:dyDescent="0.25">
      <c r="B126" s="142" t="s">
        <v>801</v>
      </c>
      <c r="C126" s="145" t="s">
        <v>800</v>
      </c>
      <c r="D126" s="145" t="s">
        <v>799</v>
      </c>
      <c r="E126" s="145" t="s">
        <v>798</v>
      </c>
      <c r="F126" s="145" t="s">
        <v>797</v>
      </c>
      <c r="G126" s="145" t="s">
        <v>796</v>
      </c>
      <c r="H126" s="156" t="s">
        <v>795</v>
      </c>
      <c r="I126" s="156" t="s">
        <v>794</v>
      </c>
      <c r="J126" s="156" t="s">
        <v>793</v>
      </c>
      <c r="K126" s="156" t="s">
        <v>792</v>
      </c>
      <c r="L126" s="156" t="s">
        <v>791</v>
      </c>
      <c r="M126" s="143" t="s">
        <v>790</v>
      </c>
    </row>
    <row r="127" spans="2:13" ht="18" customHeight="1" x14ac:dyDescent="0.25">
      <c r="B127" s="147" t="s">
        <v>789</v>
      </c>
      <c r="C127" s="148" t="s">
        <v>1058</v>
      </c>
      <c r="D127" s="148" t="s">
        <v>1058</v>
      </c>
      <c r="E127" s="148" t="s">
        <v>1058</v>
      </c>
      <c r="F127" s="148">
        <v>5923</v>
      </c>
      <c r="G127" s="148" t="s">
        <v>1058</v>
      </c>
      <c r="H127" s="148" t="s">
        <v>1058</v>
      </c>
      <c r="I127" s="148">
        <v>133</v>
      </c>
      <c r="J127" s="148">
        <v>593</v>
      </c>
      <c r="K127" s="148">
        <v>-20269</v>
      </c>
      <c r="L127" s="148">
        <v>-27</v>
      </c>
      <c r="M127" s="149">
        <f>IF((SUM(C127:L127))=0,"-",SUM(C127:L127))</f>
        <v>-13647</v>
      </c>
    </row>
    <row r="128" spans="2:13" ht="18" customHeight="1" x14ac:dyDescent="0.25">
      <c r="B128" s="152" t="s">
        <v>788</v>
      </c>
      <c r="C128" s="149" t="s">
        <v>1058</v>
      </c>
      <c r="D128" s="149">
        <v>50</v>
      </c>
      <c r="E128" s="149" t="s">
        <v>1058</v>
      </c>
      <c r="F128" s="149">
        <v>4717</v>
      </c>
      <c r="G128" s="149" t="s">
        <v>1058</v>
      </c>
      <c r="H128" s="149" t="s">
        <v>1058</v>
      </c>
      <c r="I128" s="149">
        <v>65</v>
      </c>
      <c r="J128" s="149">
        <v>-138</v>
      </c>
      <c r="K128" s="149" t="s">
        <v>1058</v>
      </c>
      <c r="L128" s="149">
        <v>5506</v>
      </c>
      <c r="M128" s="149">
        <f t="shared" ref="M128:M143" si="10">IF((SUM(C128:L128))=0,"-",SUM(C128:L128))</f>
        <v>10200</v>
      </c>
    </row>
    <row r="129" spans="2:13" ht="18" customHeight="1" x14ac:dyDescent="0.25">
      <c r="B129" s="152" t="s">
        <v>787</v>
      </c>
      <c r="C129" s="149" t="s">
        <v>1058</v>
      </c>
      <c r="D129" s="149">
        <v>163</v>
      </c>
      <c r="E129" s="149" t="s">
        <v>1058</v>
      </c>
      <c r="F129" s="149">
        <v>142</v>
      </c>
      <c r="G129" s="149" t="s">
        <v>1058</v>
      </c>
      <c r="H129" s="149" t="s">
        <v>1058</v>
      </c>
      <c r="I129" s="149">
        <v>-1</v>
      </c>
      <c r="J129" s="149">
        <v>-141</v>
      </c>
      <c r="K129" s="149" t="s">
        <v>1058</v>
      </c>
      <c r="L129" s="149">
        <v>2</v>
      </c>
      <c r="M129" s="149">
        <f t="shared" si="10"/>
        <v>165</v>
      </c>
    </row>
    <row r="130" spans="2:13" ht="18" customHeight="1" x14ac:dyDescent="0.25">
      <c r="B130" s="152" t="s">
        <v>786</v>
      </c>
      <c r="C130" s="149" t="s">
        <v>1058</v>
      </c>
      <c r="D130" s="149" t="s">
        <v>1058</v>
      </c>
      <c r="E130" s="149" t="s">
        <v>1058</v>
      </c>
      <c r="F130" s="149">
        <v>7615</v>
      </c>
      <c r="G130" s="149" t="s">
        <v>1058</v>
      </c>
      <c r="H130" s="149" t="s">
        <v>1058</v>
      </c>
      <c r="I130" s="149" t="s">
        <v>1058</v>
      </c>
      <c r="J130" s="149">
        <v>-2075</v>
      </c>
      <c r="K130" s="149" t="s">
        <v>1058</v>
      </c>
      <c r="L130" s="149" t="s">
        <v>1058</v>
      </c>
      <c r="M130" s="149">
        <f t="shared" si="10"/>
        <v>5540</v>
      </c>
    </row>
    <row r="131" spans="2:13" ht="18" customHeight="1" x14ac:dyDescent="0.25">
      <c r="B131" s="152" t="s">
        <v>785</v>
      </c>
      <c r="C131" s="149" t="s">
        <v>1058</v>
      </c>
      <c r="D131" s="149" t="s">
        <v>1058</v>
      </c>
      <c r="E131" s="149">
        <v>534</v>
      </c>
      <c r="F131" s="149">
        <v>15111</v>
      </c>
      <c r="G131" s="149" t="s">
        <v>1058</v>
      </c>
      <c r="H131" s="149" t="s">
        <v>1058</v>
      </c>
      <c r="I131" s="149" t="s">
        <v>1058</v>
      </c>
      <c r="J131" s="149" t="s">
        <v>1058</v>
      </c>
      <c r="K131" s="149" t="s">
        <v>1058</v>
      </c>
      <c r="L131" s="149">
        <v>34</v>
      </c>
      <c r="M131" s="149">
        <f t="shared" si="10"/>
        <v>15679</v>
      </c>
    </row>
    <row r="132" spans="2:13" ht="18" customHeight="1" x14ac:dyDescent="0.25">
      <c r="B132" s="152" t="s">
        <v>784</v>
      </c>
      <c r="C132" s="149">
        <v>-2569</v>
      </c>
      <c r="D132" s="149" t="s">
        <v>1058</v>
      </c>
      <c r="E132" s="149" t="s">
        <v>1058</v>
      </c>
      <c r="F132" s="149" t="s">
        <v>1058</v>
      </c>
      <c r="G132" s="149" t="s">
        <v>1058</v>
      </c>
      <c r="H132" s="149" t="s">
        <v>1058</v>
      </c>
      <c r="I132" s="149">
        <v>4916</v>
      </c>
      <c r="J132" s="149">
        <v>38</v>
      </c>
      <c r="K132" s="149" t="s">
        <v>1058</v>
      </c>
      <c r="L132" s="149">
        <v>5034</v>
      </c>
      <c r="M132" s="149">
        <f t="shared" si="10"/>
        <v>7419</v>
      </c>
    </row>
    <row r="133" spans="2:13" ht="18" customHeight="1" x14ac:dyDescent="0.25">
      <c r="B133" s="152" t="s">
        <v>783</v>
      </c>
      <c r="C133" s="149" t="s">
        <v>1058</v>
      </c>
      <c r="D133" s="149" t="s">
        <v>1058</v>
      </c>
      <c r="E133" s="149" t="s">
        <v>1058</v>
      </c>
      <c r="F133" s="149">
        <v>64</v>
      </c>
      <c r="G133" s="149" t="s">
        <v>1058</v>
      </c>
      <c r="H133" s="149" t="s">
        <v>1058</v>
      </c>
      <c r="I133" s="149" t="s">
        <v>1058</v>
      </c>
      <c r="J133" s="149">
        <v>20</v>
      </c>
      <c r="K133" s="149">
        <v>122</v>
      </c>
      <c r="L133" s="149" t="s">
        <v>1058</v>
      </c>
      <c r="M133" s="149">
        <f t="shared" si="10"/>
        <v>206</v>
      </c>
    </row>
    <row r="134" spans="2:13" ht="18" customHeight="1" x14ac:dyDescent="0.25">
      <c r="B134" s="152" t="s">
        <v>782</v>
      </c>
      <c r="C134" s="149" t="s">
        <v>1058</v>
      </c>
      <c r="D134" s="149" t="s">
        <v>1058</v>
      </c>
      <c r="E134" s="149" t="s">
        <v>1058</v>
      </c>
      <c r="F134" s="149" t="s">
        <v>1058</v>
      </c>
      <c r="G134" s="149" t="s">
        <v>1058</v>
      </c>
      <c r="H134" s="149" t="s">
        <v>1058</v>
      </c>
      <c r="I134" s="149" t="s">
        <v>1058</v>
      </c>
      <c r="J134" s="149">
        <v>257</v>
      </c>
      <c r="K134" s="149" t="s">
        <v>1058</v>
      </c>
      <c r="L134" s="149">
        <v>1</v>
      </c>
      <c r="M134" s="149">
        <f t="shared" si="10"/>
        <v>258</v>
      </c>
    </row>
    <row r="135" spans="2:13" ht="18" customHeight="1" x14ac:dyDescent="0.25">
      <c r="B135" s="152" t="s">
        <v>781</v>
      </c>
      <c r="C135" s="149">
        <v>-107</v>
      </c>
      <c r="D135" s="149">
        <v>7901</v>
      </c>
      <c r="E135" s="149">
        <v>72</v>
      </c>
      <c r="F135" s="149">
        <v>3692</v>
      </c>
      <c r="G135" s="149">
        <v>39</v>
      </c>
      <c r="H135" s="149" t="s">
        <v>1058</v>
      </c>
      <c r="I135" s="149">
        <v>3414</v>
      </c>
      <c r="J135" s="149">
        <v>4119</v>
      </c>
      <c r="K135" s="149">
        <v>-29077</v>
      </c>
      <c r="L135" s="149">
        <v>-10129</v>
      </c>
      <c r="M135" s="149">
        <f t="shared" si="10"/>
        <v>-20076</v>
      </c>
    </row>
    <row r="136" spans="2:13" ht="18" customHeight="1" x14ac:dyDescent="0.25">
      <c r="B136" s="152" t="s">
        <v>780</v>
      </c>
      <c r="C136" s="149" t="s">
        <v>1058</v>
      </c>
      <c r="D136" s="149">
        <v>1094</v>
      </c>
      <c r="E136" s="149" t="s">
        <v>1058</v>
      </c>
      <c r="F136" s="149">
        <v>88</v>
      </c>
      <c r="G136" s="149" t="s">
        <v>1058</v>
      </c>
      <c r="H136" s="149" t="s">
        <v>1058</v>
      </c>
      <c r="I136" s="149" t="s">
        <v>1058</v>
      </c>
      <c r="J136" s="149">
        <v>-72</v>
      </c>
      <c r="K136" s="149" t="s">
        <v>1058</v>
      </c>
      <c r="L136" s="149">
        <v>574</v>
      </c>
      <c r="M136" s="149">
        <f t="shared" si="10"/>
        <v>1684</v>
      </c>
    </row>
    <row r="137" spans="2:13" ht="18" customHeight="1" x14ac:dyDescent="0.25">
      <c r="B137" s="152" t="s">
        <v>779</v>
      </c>
      <c r="C137" s="149" t="s">
        <v>1058</v>
      </c>
      <c r="D137" s="149">
        <v>1815</v>
      </c>
      <c r="E137" s="149" t="s">
        <v>1058</v>
      </c>
      <c r="F137" s="149">
        <v>4762</v>
      </c>
      <c r="G137" s="149" t="s">
        <v>1058</v>
      </c>
      <c r="H137" s="149" t="s">
        <v>1058</v>
      </c>
      <c r="I137" s="149" t="s">
        <v>1058</v>
      </c>
      <c r="J137" s="149">
        <v>-3925</v>
      </c>
      <c r="K137" s="149" t="s">
        <v>1058</v>
      </c>
      <c r="L137" s="149" t="s">
        <v>1058</v>
      </c>
      <c r="M137" s="149">
        <f t="shared" si="10"/>
        <v>2652</v>
      </c>
    </row>
    <row r="138" spans="2:13" ht="18" customHeight="1" x14ac:dyDescent="0.25">
      <c r="B138" s="152" t="s">
        <v>778</v>
      </c>
      <c r="C138" s="149" t="s">
        <v>1058</v>
      </c>
      <c r="D138" s="149">
        <v>323381</v>
      </c>
      <c r="E138" s="149">
        <v>-270</v>
      </c>
      <c r="F138" s="149">
        <v>48172</v>
      </c>
      <c r="G138" s="149">
        <v>1510</v>
      </c>
      <c r="H138" s="149" t="s">
        <v>1058</v>
      </c>
      <c r="I138" s="149" t="s">
        <v>1058</v>
      </c>
      <c r="J138" s="149">
        <v>-4972</v>
      </c>
      <c r="K138" s="149">
        <v>1165</v>
      </c>
      <c r="L138" s="149">
        <v>1073</v>
      </c>
      <c r="M138" s="149">
        <f t="shared" si="10"/>
        <v>370059</v>
      </c>
    </row>
    <row r="139" spans="2:13" ht="18" customHeight="1" x14ac:dyDescent="0.25">
      <c r="B139" s="152" t="s">
        <v>777</v>
      </c>
      <c r="C139" s="149" t="s">
        <v>1058</v>
      </c>
      <c r="D139" s="149" t="s">
        <v>1058</v>
      </c>
      <c r="E139" s="149" t="s">
        <v>1058</v>
      </c>
      <c r="F139" s="149">
        <v>10</v>
      </c>
      <c r="G139" s="149" t="s">
        <v>1058</v>
      </c>
      <c r="H139" s="149" t="s">
        <v>1058</v>
      </c>
      <c r="I139" s="149" t="s">
        <v>1058</v>
      </c>
      <c r="J139" s="149" t="s">
        <v>1058</v>
      </c>
      <c r="K139" s="149" t="s">
        <v>1058</v>
      </c>
      <c r="L139" s="149" t="s">
        <v>1058</v>
      </c>
      <c r="M139" s="149">
        <f t="shared" si="10"/>
        <v>10</v>
      </c>
    </row>
    <row r="140" spans="2:13" ht="18" customHeight="1" x14ac:dyDescent="0.25">
      <c r="B140" s="152" t="s">
        <v>776</v>
      </c>
      <c r="C140" s="149" t="s">
        <v>1058</v>
      </c>
      <c r="D140" s="149">
        <v>-1035</v>
      </c>
      <c r="E140" s="149">
        <v>30798</v>
      </c>
      <c r="F140" s="149">
        <v>12753</v>
      </c>
      <c r="G140" s="149" t="s">
        <v>1058</v>
      </c>
      <c r="H140" s="149" t="s">
        <v>1058</v>
      </c>
      <c r="I140" s="149" t="s">
        <v>1058</v>
      </c>
      <c r="J140" s="149" t="s">
        <v>1058</v>
      </c>
      <c r="K140" s="149" t="s">
        <v>1058</v>
      </c>
      <c r="L140" s="149" t="s">
        <v>1058</v>
      </c>
      <c r="M140" s="149">
        <f t="shared" si="10"/>
        <v>42516</v>
      </c>
    </row>
    <row r="141" spans="2:13" ht="18" customHeight="1" x14ac:dyDescent="0.25">
      <c r="B141" s="152" t="s">
        <v>775</v>
      </c>
      <c r="C141" s="149" t="s">
        <v>1058</v>
      </c>
      <c r="D141" s="149">
        <v>424</v>
      </c>
      <c r="E141" s="149">
        <v>2722</v>
      </c>
      <c r="F141" s="149">
        <v>16825</v>
      </c>
      <c r="G141" s="149">
        <v>-32</v>
      </c>
      <c r="H141" s="149" t="s">
        <v>1058</v>
      </c>
      <c r="I141" s="149">
        <v>-2157</v>
      </c>
      <c r="J141" s="149">
        <v>486</v>
      </c>
      <c r="K141" s="149" t="s">
        <v>1058</v>
      </c>
      <c r="L141" s="149">
        <v>585</v>
      </c>
      <c r="M141" s="149">
        <f t="shared" si="10"/>
        <v>18853</v>
      </c>
    </row>
    <row r="142" spans="2:13" ht="18" customHeight="1" x14ac:dyDescent="0.25">
      <c r="B142" s="152" t="s">
        <v>774</v>
      </c>
      <c r="C142" s="149" t="s">
        <v>1058</v>
      </c>
      <c r="D142" s="149" t="s">
        <v>1058</v>
      </c>
      <c r="E142" s="149" t="s">
        <v>1058</v>
      </c>
      <c r="F142" s="149" t="s">
        <v>1058</v>
      </c>
      <c r="G142" s="149" t="s">
        <v>1058</v>
      </c>
      <c r="H142" s="149" t="s">
        <v>1058</v>
      </c>
      <c r="I142" s="149" t="s">
        <v>1058</v>
      </c>
      <c r="J142" s="149" t="s">
        <v>1058</v>
      </c>
      <c r="K142" s="149" t="s">
        <v>1058</v>
      </c>
      <c r="L142" s="149" t="s">
        <v>1058</v>
      </c>
      <c r="M142" s="149" t="str">
        <f t="shared" si="10"/>
        <v>-</v>
      </c>
    </row>
    <row r="143" spans="2:13" ht="18" customHeight="1" x14ac:dyDescent="0.25">
      <c r="B143" s="150" t="s">
        <v>773</v>
      </c>
      <c r="C143" s="149" t="s">
        <v>1058</v>
      </c>
      <c r="D143" s="149" t="s">
        <v>1058</v>
      </c>
      <c r="E143" s="149">
        <v>9792</v>
      </c>
      <c r="F143" s="149" t="s">
        <v>1058</v>
      </c>
      <c r="G143" s="149" t="s">
        <v>1058</v>
      </c>
      <c r="H143" s="149" t="s">
        <v>1058</v>
      </c>
      <c r="I143" s="149" t="s">
        <v>1058</v>
      </c>
      <c r="J143" s="149">
        <v>535</v>
      </c>
      <c r="K143" s="149">
        <v>982</v>
      </c>
      <c r="L143" s="149" t="s">
        <v>1058</v>
      </c>
      <c r="M143" s="149">
        <f t="shared" si="10"/>
        <v>11309</v>
      </c>
    </row>
    <row r="144" spans="2:13" ht="18" customHeight="1" x14ac:dyDescent="0.25">
      <c r="B144" s="154" t="s">
        <v>553</v>
      </c>
      <c r="C144" s="155">
        <f>IF((SUM(C127:C143))=0,"-",SUM(C127:C143))</f>
        <v>-2676</v>
      </c>
      <c r="D144" s="155">
        <f t="shared" ref="D144:M144" si="11">IF((SUM(D127:D143))=0,"-",SUM(D127:D143))</f>
        <v>333793</v>
      </c>
      <c r="E144" s="155">
        <f t="shared" si="11"/>
        <v>43648</v>
      </c>
      <c r="F144" s="155">
        <f t="shared" si="11"/>
        <v>119874</v>
      </c>
      <c r="G144" s="155">
        <f t="shared" si="11"/>
        <v>1517</v>
      </c>
      <c r="H144" s="155" t="str">
        <f t="shared" si="11"/>
        <v>-</v>
      </c>
      <c r="I144" s="155">
        <f t="shared" si="11"/>
        <v>6370</v>
      </c>
      <c r="J144" s="155">
        <f t="shared" si="11"/>
        <v>-5275</v>
      </c>
      <c r="K144" s="155">
        <f t="shared" si="11"/>
        <v>-47077</v>
      </c>
      <c r="L144" s="155">
        <f t="shared" si="11"/>
        <v>2653</v>
      </c>
      <c r="M144" s="155">
        <f t="shared" si="11"/>
        <v>452827</v>
      </c>
    </row>
    <row r="218" spans="2:2" ht="15" customHeight="1" x14ac:dyDescent="0.25">
      <c r="B218" s="141"/>
    </row>
    <row r="220" spans="2:2" ht="15" customHeight="1" x14ac:dyDescent="0.25">
      <c r="B220" s="161"/>
    </row>
    <row r="222" spans="2:2" ht="15" customHeight="1" x14ac:dyDescent="0.25">
      <c r="B222" s="141"/>
    </row>
    <row r="223" spans="2:2" ht="15" customHeight="1" x14ac:dyDescent="0.25">
      <c r="B223" s="141"/>
    </row>
    <row r="225" spans="2:2" ht="15" customHeight="1" x14ac:dyDescent="0.25">
      <c r="B225" s="72"/>
    </row>
    <row r="226" spans="2:2" ht="15" customHeight="1" x14ac:dyDescent="0.25">
      <c r="B226" s="141"/>
    </row>
  </sheetData>
  <hyperlinks>
    <hyperlink ref="B1" location="Indice!A1" display="INDICE"/>
  </hyperlinks>
  <pageMargins left="0.74803149606299213" right="0.51181102362204722" top="0.78740157480314965" bottom="0.78740157480314965" header="0.39370078740157483" footer="0.39370078740157483"/>
  <pageSetup paperSize="9" scale="57" fitToHeight="3" orientation="portrait" r:id="rId1"/>
  <headerFooter alignWithMargins="0"/>
  <rowBreaks count="1" manualBreakCount="1">
    <brk id="74"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655</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9435</v>
      </c>
      <c r="D11" s="81" t="s">
        <v>645</v>
      </c>
      <c r="E11" s="85" t="s">
        <v>644</v>
      </c>
      <c r="F11" s="82"/>
      <c r="G11" s="83" t="s">
        <v>643</v>
      </c>
      <c r="H11" s="86" t="s">
        <v>642</v>
      </c>
      <c r="I11" s="87">
        <f>I12+I13</f>
        <v>25680</v>
      </c>
    </row>
    <row r="12" spans="2:14" x14ac:dyDescent="0.2">
      <c r="B12" s="84">
        <f>I11-B11</f>
        <v>16245</v>
      </c>
      <c r="D12" s="85" t="s">
        <v>632</v>
      </c>
      <c r="E12" s="66" t="s">
        <v>631</v>
      </c>
      <c r="F12" s="82"/>
      <c r="G12" s="88" t="s">
        <v>641</v>
      </c>
      <c r="H12" s="83"/>
      <c r="I12" s="87">
        <v>25680</v>
      </c>
    </row>
    <row r="13" spans="2:14" x14ac:dyDescent="0.2">
      <c r="B13" s="84">
        <v>1562</v>
      </c>
      <c r="D13" s="81" t="s">
        <v>640</v>
      </c>
      <c r="E13" s="85" t="s">
        <v>564</v>
      </c>
      <c r="F13" s="82"/>
      <c r="G13" s="88" t="s">
        <v>639</v>
      </c>
      <c r="I13" s="87">
        <v>0</v>
      </c>
    </row>
    <row r="14" spans="2:14" x14ac:dyDescent="0.2">
      <c r="B14" s="84">
        <f>B12-B13</f>
        <v>14683</v>
      </c>
      <c r="D14" s="81" t="s">
        <v>638</v>
      </c>
      <c r="E14" s="66" t="s">
        <v>637</v>
      </c>
      <c r="F14" s="82"/>
      <c r="G14" s="88"/>
      <c r="H14" s="83"/>
      <c r="I14" s="87"/>
    </row>
    <row r="15" spans="2:14" ht="7.15" customHeight="1" x14ac:dyDescent="0.2">
      <c r="B15" s="84"/>
      <c r="F15" s="82"/>
      <c r="G15" s="83"/>
      <c r="H15" s="83"/>
      <c r="I15" s="87"/>
    </row>
    <row r="16" spans="2:14" x14ac:dyDescent="0.2">
      <c r="B16" s="89">
        <f>B11+B12</f>
        <v>25680</v>
      </c>
      <c r="C16" s="78"/>
      <c r="D16" s="90" t="s">
        <v>553</v>
      </c>
      <c r="E16" s="78"/>
      <c r="F16" s="91"/>
      <c r="G16" s="90" t="s">
        <v>553</v>
      </c>
      <c r="H16" s="78"/>
      <c r="I16" s="92">
        <f>I11</f>
        <v>25680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12633</v>
      </c>
      <c r="D26" s="81" t="s">
        <v>634</v>
      </c>
      <c r="E26" s="85" t="s">
        <v>633</v>
      </c>
      <c r="F26" s="82"/>
      <c r="G26" s="88" t="s">
        <v>632</v>
      </c>
      <c r="H26" s="68" t="s">
        <v>631</v>
      </c>
      <c r="I26" s="87">
        <f>+B12</f>
        <v>16245</v>
      </c>
    </row>
    <row r="27" spans="2:9" x14ac:dyDescent="0.2">
      <c r="B27" s="84">
        <v>9590</v>
      </c>
      <c r="D27" s="85" t="s">
        <v>630</v>
      </c>
      <c r="F27" s="82"/>
      <c r="G27" s="83"/>
      <c r="H27" s="83"/>
      <c r="I27" s="87"/>
    </row>
    <row r="28" spans="2:9" x14ac:dyDescent="0.2">
      <c r="B28" s="84">
        <f>B29+B30</f>
        <v>3043</v>
      </c>
      <c r="D28" s="85" t="s">
        <v>629</v>
      </c>
      <c r="F28" s="82"/>
      <c r="G28" s="83"/>
      <c r="H28" s="83"/>
      <c r="I28" s="87"/>
    </row>
    <row r="29" spans="2:9" x14ac:dyDescent="0.2">
      <c r="B29" s="84">
        <v>3043</v>
      </c>
      <c r="D29" s="85" t="s">
        <v>628</v>
      </c>
      <c r="F29" s="82"/>
      <c r="G29" s="83"/>
      <c r="H29" s="83"/>
      <c r="I29" s="87"/>
    </row>
    <row r="30" spans="2:9" x14ac:dyDescent="0.2">
      <c r="B30" s="84">
        <v>0</v>
      </c>
      <c r="D30" s="85" t="s">
        <v>627</v>
      </c>
      <c r="F30" s="82"/>
      <c r="G30" s="83"/>
      <c r="H30" s="83"/>
      <c r="I30" s="87"/>
    </row>
    <row r="31" spans="2:9" ht="12.75" customHeight="1" x14ac:dyDescent="0.2">
      <c r="B31" s="84">
        <v>71</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3541</v>
      </c>
      <c r="D33" s="85" t="s">
        <v>621</v>
      </c>
      <c r="E33" s="66" t="s">
        <v>620</v>
      </c>
      <c r="F33" s="82"/>
      <c r="G33" s="83"/>
      <c r="H33" s="83"/>
      <c r="I33" s="87"/>
    </row>
    <row r="34" spans="2:9" x14ac:dyDescent="0.2">
      <c r="B34" s="84"/>
      <c r="F34" s="82"/>
      <c r="G34" s="83"/>
      <c r="H34" s="83"/>
      <c r="I34" s="87"/>
    </row>
    <row r="35" spans="2:9" x14ac:dyDescent="0.2">
      <c r="B35" s="89">
        <f>B26+B31+B32+B33</f>
        <v>16245</v>
      </c>
      <c r="C35" s="78"/>
      <c r="D35" s="90" t="s">
        <v>553</v>
      </c>
      <c r="E35" s="78"/>
      <c r="F35" s="91"/>
      <c r="G35" s="90" t="s">
        <v>553</v>
      </c>
      <c r="H35" s="78"/>
      <c r="I35" s="92">
        <f>I26</f>
        <v>16245</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1602</v>
      </c>
      <c r="D42" s="81" t="s">
        <v>619</v>
      </c>
      <c r="E42" s="88" t="s">
        <v>618</v>
      </c>
      <c r="F42" s="82"/>
      <c r="G42" s="85" t="s">
        <v>621</v>
      </c>
      <c r="H42" s="66" t="s">
        <v>620</v>
      </c>
      <c r="I42" s="87">
        <f>+B33</f>
        <v>3541</v>
      </c>
    </row>
    <row r="43" spans="2:9" ht="15" x14ac:dyDescent="0.2">
      <c r="B43" s="84">
        <v>102</v>
      </c>
      <c r="C43" s="58"/>
      <c r="D43" s="95" t="s">
        <v>617</v>
      </c>
      <c r="F43" s="62"/>
      <c r="G43" s="79" t="s">
        <v>619</v>
      </c>
      <c r="H43" s="96" t="s">
        <v>618</v>
      </c>
      <c r="I43" s="87">
        <f>I44+I45+I47+I48+I49</f>
        <v>10</v>
      </c>
    </row>
    <row r="44" spans="2:9" x14ac:dyDescent="0.2">
      <c r="B44" s="84">
        <v>1500</v>
      </c>
      <c r="D44" s="85" t="s">
        <v>616</v>
      </c>
      <c r="F44" s="82"/>
      <c r="G44" s="95" t="s">
        <v>617</v>
      </c>
      <c r="I44" s="87">
        <v>10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1949</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3551</v>
      </c>
      <c r="C52" s="78"/>
      <c r="D52" s="78" t="s">
        <v>553</v>
      </c>
      <c r="E52" s="78"/>
      <c r="F52" s="91"/>
      <c r="G52" s="78" t="s">
        <v>553</v>
      </c>
      <c r="H52" s="78"/>
      <c r="I52" s="92">
        <f>I42+I43+I50</f>
        <v>3551</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755</v>
      </c>
      <c r="D59" s="81" t="s">
        <v>609</v>
      </c>
      <c r="E59" s="86" t="s">
        <v>608</v>
      </c>
      <c r="F59" s="82"/>
      <c r="G59" s="88" t="s">
        <v>607</v>
      </c>
      <c r="H59" s="66" t="s">
        <v>606</v>
      </c>
      <c r="I59" s="87">
        <f>+B49</f>
        <v>1949</v>
      </c>
    </row>
    <row r="60" spans="2:9" x14ac:dyDescent="0.2">
      <c r="B60" s="84">
        <v>755</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712</v>
      </c>
      <c r="D64" s="81" t="s">
        <v>597</v>
      </c>
      <c r="E64" s="81" t="s">
        <v>596</v>
      </c>
      <c r="F64" s="82"/>
      <c r="G64" s="85" t="s">
        <v>595</v>
      </c>
      <c r="I64" s="87">
        <v>0</v>
      </c>
    </row>
    <row r="65" spans="2:9" x14ac:dyDescent="0.2">
      <c r="B65" s="84">
        <v>15</v>
      </c>
      <c r="D65" s="85" t="s">
        <v>595</v>
      </c>
      <c r="F65" s="82"/>
      <c r="G65" s="88" t="s">
        <v>594</v>
      </c>
      <c r="I65" s="87">
        <v>0</v>
      </c>
    </row>
    <row r="66" spans="2:9" x14ac:dyDescent="0.2">
      <c r="B66" s="84">
        <v>0</v>
      </c>
      <c r="D66" s="85" t="s">
        <v>594</v>
      </c>
      <c r="F66" s="82"/>
      <c r="G66" s="88" t="s">
        <v>593</v>
      </c>
      <c r="I66" s="87">
        <v>0</v>
      </c>
    </row>
    <row r="67" spans="2:9" x14ac:dyDescent="0.2">
      <c r="B67" s="84">
        <v>697</v>
      </c>
      <c r="D67" s="85" t="s">
        <v>593</v>
      </c>
      <c r="F67" s="82"/>
      <c r="G67" s="83"/>
      <c r="H67" s="83"/>
      <c r="I67" s="87"/>
    </row>
    <row r="68" spans="2:9" x14ac:dyDescent="0.2">
      <c r="B68" s="84">
        <f>I70-B59-B62-B64</f>
        <v>482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1949</v>
      </c>
      <c r="C70" s="78"/>
      <c r="D70" s="78" t="s">
        <v>553</v>
      </c>
      <c r="E70" s="78"/>
      <c r="F70" s="91"/>
      <c r="G70" s="78" t="s">
        <v>553</v>
      </c>
      <c r="H70" s="78"/>
      <c r="I70" s="92">
        <f>I59+I60+I63</f>
        <v>1949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482</v>
      </c>
    </row>
    <row r="78" spans="2:9" x14ac:dyDescent="0.2">
      <c r="B78" s="84"/>
      <c r="E78" s="85" t="s">
        <v>585</v>
      </c>
      <c r="F78" s="82"/>
      <c r="G78" s="88"/>
      <c r="H78" s="85"/>
      <c r="I78" s="87"/>
    </row>
    <row r="79" spans="2:9" x14ac:dyDescent="0.2">
      <c r="B79" s="84">
        <f>I82-B77</f>
        <v>482</v>
      </c>
      <c r="D79" s="85" t="s">
        <v>580</v>
      </c>
      <c r="E79" s="68" t="s">
        <v>584</v>
      </c>
      <c r="F79" s="82"/>
      <c r="G79" s="83"/>
      <c r="H79" s="83"/>
      <c r="I79" s="87"/>
    </row>
    <row r="80" spans="2:9" x14ac:dyDescent="0.2">
      <c r="B80" s="84">
        <f>B79-B13</f>
        <v>-1080</v>
      </c>
      <c r="D80" s="85" t="s">
        <v>583</v>
      </c>
      <c r="E80" s="66" t="s">
        <v>579</v>
      </c>
      <c r="F80" s="82"/>
      <c r="G80" s="83"/>
      <c r="H80" s="83"/>
      <c r="I80" s="87"/>
    </row>
    <row r="81" spans="2:9" x14ac:dyDescent="0.2">
      <c r="B81" s="84"/>
      <c r="F81" s="82"/>
      <c r="G81" s="83"/>
      <c r="H81" s="83"/>
      <c r="I81" s="87"/>
    </row>
    <row r="82" spans="2:9" x14ac:dyDescent="0.2">
      <c r="B82" s="89">
        <f>B77+B79</f>
        <v>482</v>
      </c>
      <c r="C82" s="78"/>
      <c r="D82" s="78" t="s">
        <v>553</v>
      </c>
      <c r="E82" s="78"/>
      <c r="F82" s="91"/>
      <c r="G82" s="78" t="s">
        <v>553</v>
      </c>
      <c r="H82" s="78"/>
      <c r="I82" s="92">
        <f>I77</f>
        <v>482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-41</v>
      </c>
      <c r="D92" s="85" t="s">
        <v>567</v>
      </c>
      <c r="E92" s="66" t="s">
        <v>566</v>
      </c>
      <c r="F92" s="82"/>
      <c r="G92" s="85" t="s">
        <v>580</v>
      </c>
      <c r="H92" s="66" t="s">
        <v>579</v>
      </c>
      <c r="I92" s="87">
        <f>+B80</f>
        <v>-1080</v>
      </c>
    </row>
    <row r="93" spans="2:9" x14ac:dyDescent="0.2">
      <c r="B93" s="84"/>
      <c r="E93" s="68" t="s">
        <v>563</v>
      </c>
      <c r="F93" s="82"/>
      <c r="G93" s="88" t="s">
        <v>578</v>
      </c>
      <c r="H93" s="81" t="s">
        <v>577</v>
      </c>
      <c r="I93" s="87">
        <f>I94+I95</f>
        <v>1039</v>
      </c>
    </row>
    <row r="94" spans="2:9" x14ac:dyDescent="0.2">
      <c r="B94" s="84"/>
      <c r="E94" s="85"/>
      <c r="F94" s="82"/>
      <c r="G94" s="88" t="s">
        <v>576</v>
      </c>
      <c r="I94" s="87">
        <v>516</v>
      </c>
    </row>
    <row r="95" spans="2:9" x14ac:dyDescent="0.2">
      <c r="B95" s="84"/>
      <c r="E95" s="85"/>
      <c r="F95" s="82"/>
      <c r="G95" s="88" t="s">
        <v>575</v>
      </c>
      <c r="I95" s="87">
        <v>523</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-41</v>
      </c>
      <c r="C99" s="78"/>
      <c r="D99" s="78" t="s">
        <v>553</v>
      </c>
      <c r="E99" s="78"/>
      <c r="F99" s="91"/>
      <c r="G99" s="78" t="s">
        <v>553</v>
      </c>
      <c r="H99" s="78"/>
      <c r="I99" s="92">
        <f>I92+I93+I96</f>
        <v>-41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1188</v>
      </c>
      <c r="D106" s="85" t="s">
        <v>570</v>
      </c>
      <c r="E106" s="103" t="s">
        <v>569</v>
      </c>
      <c r="F106" s="82"/>
      <c r="G106" s="83"/>
      <c r="H106" s="83"/>
      <c r="I106" s="82"/>
    </row>
    <row r="107" spans="2:9" x14ac:dyDescent="0.2">
      <c r="B107" s="84">
        <v>1168</v>
      </c>
      <c r="D107" s="85" t="s">
        <v>568</v>
      </c>
      <c r="E107" s="85"/>
      <c r="F107" s="82"/>
      <c r="G107" s="85" t="s">
        <v>567</v>
      </c>
      <c r="H107" s="68" t="s">
        <v>566</v>
      </c>
      <c r="I107" s="87"/>
    </row>
    <row r="108" spans="2:9" x14ac:dyDescent="0.2">
      <c r="B108" s="84">
        <f>-B13</f>
        <v>-1562</v>
      </c>
      <c r="D108" s="85" t="s">
        <v>565</v>
      </c>
      <c r="E108" s="86" t="s">
        <v>564</v>
      </c>
      <c r="F108" s="82"/>
      <c r="G108" s="85"/>
      <c r="H108" s="67" t="s">
        <v>563</v>
      </c>
      <c r="I108" s="87">
        <f>B92</f>
        <v>-41</v>
      </c>
    </row>
    <row r="109" spans="2:9" x14ac:dyDescent="0.2">
      <c r="B109" s="84">
        <v>20</v>
      </c>
      <c r="D109" s="95" t="s">
        <v>562</v>
      </c>
      <c r="E109" s="85" t="s">
        <v>561</v>
      </c>
      <c r="F109" s="82"/>
      <c r="H109" s="104"/>
      <c r="I109" s="105"/>
    </row>
    <row r="110" spans="2:9" x14ac:dyDescent="0.2">
      <c r="B110" s="84">
        <v>0</v>
      </c>
      <c r="D110" s="85" t="s">
        <v>560</v>
      </c>
      <c r="E110" s="85" t="s">
        <v>559</v>
      </c>
      <c r="F110" s="82"/>
      <c r="G110" s="93"/>
      <c r="I110" s="87"/>
    </row>
    <row r="111" spans="2:9" x14ac:dyDescent="0.2">
      <c r="B111" s="84">
        <v>168</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165</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-41</v>
      </c>
      <c r="C115" s="78"/>
      <c r="D115" s="78" t="s">
        <v>553</v>
      </c>
      <c r="E115" s="106"/>
      <c r="F115" s="91"/>
      <c r="G115" s="78" t="s">
        <v>553</v>
      </c>
      <c r="H115" s="78"/>
      <c r="I115" s="92">
        <f>I108</f>
        <v>-41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165</v>
      </c>
    </row>
    <row r="123" spans="2:9" ht="15" x14ac:dyDescent="0.2">
      <c r="B123" s="84">
        <f>B125+B128+B131+B134+B137+B142+B143+B144</f>
        <v>4199</v>
      </c>
      <c r="C123" s="79"/>
      <c r="D123" s="58"/>
      <c r="E123" s="85" t="s">
        <v>548</v>
      </c>
      <c r="F123" s="58"/>
      <c r="G123" s="58"/>
      <c r="H123" s="58"/>
      <c r="I123" s="87">
        <f>I125+I128+I131+I134+I137+I142+I143+I144</f>
        <v>4034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1322</v>
      </c>
      <c r="E128" s="85" t="s">
        <v>544</v>
      </c>
      <c r="I128" s="87">
        <f>I129+I130</f>
        <v>45</v>
      </c>
    </row>
    <row r="129" spans="2:9" x14ac:dyDescent="0.2">
      <c r="B129" s="84">
        <v>2193</v>
      </c>
      <c r="E129" s="85" t="s">
        <v>543</v>
      </c>
      <c r="I129" s="87">
        <v>0</v>
      </c>
    </row>
    <row r="130" spans="2:9" x14ac:dyDescent="0.2">
      <c r="B130" s="84">
        <v>-871</v>
      </c>
      <c r="E130" s="85" t="s">
        <v>542</v>
      </c>
      <c r="I130" s="87">
        <v>45</v>
      </c>
    </row>
    <row r="131" spans="2:9" x14ac:dyDescent="0.2">
      <c r="B131" s="84">
        <f>B132+B133</f>
        <v>2500</v>
      </c>
      <c r="E131" s="85" t="s">
        <v>541</v>
      </c>
      <c r="I131" s="87">
        <f>I132+I133</f>
        <v>0</v>
      </c>
    </row>
    <row r="132" spans="2:9" x14ac:dyDescent="0.2">
      <c r="B132" s="84">
        <v>2500</v>
      </c>
      <c r="E132" s="85" t="s">
        <v>540</v>
      </c>
      <c r="I132" s="87">
        <v>0</v>
      </c>
    </row>
    <row r="133" spans="2:9" x14ac:dyDescent="0.2">
      <c r="B133" s="84">
        <v>0</v>
      </c>
      <c r="E133" s="85" t="s">
        <v>539</v>
      </c>
      <c r="I133" s="87">
        <v>0</v>
      </c>
    </row>
    <row r="134" spans="2:9" x14ac:dyDescent="0.2">
      <c r="B134" s="84">
        <f>B135+B136</f>
        <v>-1</v>
      </c>
      <c r="E134" s="85" t="s">
        <v>538</v>
      </c>
      <c r="I134" s="87">
        <f>I135+I136</f>
        <v>-73</v>
      </c>
    </row>
    <row r="135" spans="2:9" x14ac:dyDescent="0.2">
      <c r="B135" s="84">
        <v>-1</v>
      </c>
      <c r="E135" s="85" t="s">
        <v>537</v>
      </c>
      <c r="I135" s="87">
        <v>3</v>
      </c>
    </row>
    <row r="136" spans="2:9" x14ac:dyDescent="0.2">
      <c r="B136" s="84">
        <v>0</v>
      </c>
      <c r="E136" s="85" t="s">
        <v>536</v>
      </c>
      <c r="I136" s="87">
        <v>-76</v>
      </c>
    </row>
    <row r="137" spans="2:9" x14ac:dyDescent="0.2">
      <c r="B137" s="84">
        <f>B138+B141</f>
        <v>0</v>
      </c>
      <c r="E137" s="107" t="s">
        <v>535</v>
      </c>
      <c r="I137" s="87">
        <f>I138+I141</f>
        <v>2770</v>
      </c>
    </row>
    <row r="138" spans="2:9" x14ac:dyDescent="0.2">
      <c r="B138" s="84">
        <f>B139+B140</f>
        <v>0</v>
      </c>
      <c r="E138" s="107" t="s">
        <v>534</v>
      </c>
      <c r="I138" s="87">
        <f>I139+I140</f>
        <v>2770</v>
      </c>
    </row>
    <row r="139" spans="2:9" x14ac:dyDescent="0.2">
      <c r="B139" s="84">
        <v>0</v>
      </c>
      <c r="E139" s="107" t="s">
        <v>533</v>
      </c>
      <c r="I139" s="87">
        <v>2770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104</v>
      </c>
    </row>
    <row r="144" spans="2:9" x14ac:dyDescent="0.2">
      <c r="B144" s="84">
        <f>B145+B146</f>
        <v>378</v>
      </c>
      <c r="C144" s="85" t="s">
        <v>528</v>
      </c>
      <c r="E144" s="85" t="s">
        <v>528</v>
      </c>
      <c r="I144" s="87">
        <f>I145+I146</f>
        <v>1188</v>
      </c>
    </row>
    <row r="145" spans="2:9" x14ac:dyDescent="0.2">
      <c r="B145" s="84">
        <v>-19</v>
      </c>
      <c r="C145" s="85" t="s">
        <v>527</v>
      </c>
      <c r="E145" s="85" t="s">
        <v>527</v>
      </c>
      <c r="I145" s="87">
        <v>474</v>
      </c>
    </row>
    <row r="146" spans="2:9" x14ac:dyDescent="0.2">
      <c r="B146" s="89">
        <v>397</v>
      </c>
      <c r="C146" s="108" t="s">
        <v>526</v>
      </c>
      <c r="D146" s="109"/>
      <c r="E146" s="108" t="s">
        <v>526</v>
      </c>
      <c r="F146" s="109"/>
      <c r="G146" s="109"/>
      <c r="H146" s="109"/>
      <c r="I146" s="92">
        <v>714</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656</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20732</v>
      </c>
      <c r="D11" s="81" t="s">
        <v>645</v>
      </c>
      <c r="E11" s="85" t="s">
        <v>644</v>
      </c>
      <c r="F11" s="82"/>
      <c r="G11" s="83" t="s">
        <v>643</v>
      </c>
      <c r="H11" s="86" t="s">
        <v>642</v>
      </c>
      <c r="I11" s="87">
        <f>I12+I13</f>
        <v>41515</v>
      </c>
    </row>
    <row r="12" spans="2:14" x14ac:dyDescent="0.2">
      <c r="B12" s="84">
        <f>I11-B11</f>
        <v>20783</v>
      </c>
      <c r="D12" s="85" t="s">
        <v>632</v>
      </c>
      <c r="E12" s="66" t="s">
        <v>631</v>
      </c>
      <c r="F12" s="82"/>
      <c r="G12" s="88" t="s">
        <v>641</v>
      </c>
      <c r="H12" s="83"/>
      <c r="I12" s="87">
        <v>41515</v>
      </c>
    </row>
    <row r="13" spans="2:14" x14ac:dyDescent="0.2">
      <c r="B13" s="84">
        <v>4013</v>
      </c>
      <c r="D13" s="81" t="s">
        <v>640</v>
      </c>
      <c r="E13" s="85" t="s">
        <v>564</v>
      </c>
      <c r="F13" s="82"/>
      <c r="G13" s="88" t="s">
        <v>639</v>
      </c>
      <c r="I13" s="87">
        <v>0</v>
      </c>
    </row>
    <row r="14" spans="2:14" x14ac:dyDescent="0.2">
      <c r="B14" s="84">
        <f>B12-B13</f>
        <v>16770</v>
      </c>
      <c r="D14" s="81" t="s">
        <v>638</v>
      </c>
      <c r="E14" s="66" t="s">
        <v>637</v>
      </c>
      <c r="F14" s="82"/>
      <c r="G14" s="88"/>
      <c r="H14" s="83"/>
      <c r="I14" s="87"/>
    </row>
    <row r="15" spans="2:14" ht="7.15" customHeight="1" x14ac:dyDescent="0.2">
      <c r="B15" s="84"/>
      <c r="F15" s="82"/>
      <c r="G15" s="83"/>
      <c r="H15" s="83"/>
      <c r="I15" s="87"/>
    </row>
    <row r="16" spans="2:14" x14ac:dyDescent="0.2">
      <c r="B16" s="89">
        <f>B11+B12</f>
        <v>41515</v>
      </c>
      <c r="C16" s="78"/>
      <c r="D16" s="90" t="s">
        <v>553</v>
      </c>
      <c r="E16" s="78"/>
      <c r="F16" s="91"/>
      <c r="G16" s="90" t="s">
        <v>553</v>
      </c>
      <c r="H16" s="78"/>
      <c r="I16" s="92">
        <f>I11</f>
        <v>41515</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7192</v>
      </c>
      <c r="D26" s="81" t="s">
        <v>634</v>
      </c>
      <c r="E26" s="85" t="s">
        <v>633</v>
      </c>
      <c r="F26" s="82"/>
      <c r="G26" s="88" t="s">
        <v>632</v>
      </c>
      <c r="H26" s="68" t="s">
        <v>631</v>
      </c>
      <c r="I26" s="87">
        <f>+B12</f>
        <v>20783</v>
      </c>
    </row>
    <row r="27" spans="2:9" x14ac:dyDescent="0.2">
      <c r="B27" s="84">
        <v>5527</v>
      </c>
      <c r="D27" s="85" t="s">
        <v>630</v>
      </c>
      <c r="F27" s="82"/>
      <c r="G27" s="83"/>
      <c r="H27" s="83"/>
      <c r="I27" s="87"/>
    </row>
    <row r="28" spans="2:9" x14ac:dyDescent="0.2">
      <c r="B28" s="84">
        <f>B29+B30</f>
        <v>1665</v>
      </c>
      <c r="D28" s="85" t="s">
        <v>629</v>
      </c>
      <c r="F28" s="82"/>
      <c r="G28" s="83"/>
      <c r="H28" s="83"/>
      <c r="I28" s="87"/>
    </row>
    <row r="29" spans="2:9" x14ac:dyDescent="0.2">
      <c r="B29" s="84">
        <v>1665</v>
      </c>
      <c r="D29" s="85" t="s">
        <v>628</v>
      </c>
      <c r="F29" s="82"/>
      <c r="G29" s="83"/>
      <c r="H29" s="83"/>
      <c r="I29" s="87"/>
    </row>
    <row r="30" spans="2:9" x14ac:dyDescent="0.2">
      <c r="B30" s="84">
        <v>0</v>
      </c>
      <c r="D30" s="85" t="s">
        <v>627</v>
      </c>
      <c r="F30" s="82"/>
      <c r="G30" s="83"/>
      <c r="H30" s="83"/>
      <c r="I30" s="87"/>
    </row>
    <row r="31" spans="2:9" ht="12.75" customHeight="1" x14ac:dyDescent="0.2">
      <c r="B31" s="84">
        <v>128</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13463</v>
      </c>
      <c r="D33" s="85" t="s">
        <v>621</v>
      </c>
      <c r="E33" s="66" t="s">
        <v>620</v>
      </c>
      <c r="F33" s="82"/>
      <c r="G33" s="83"/>
      <c r="H33" s="83"/>
      <c r="I33" s="87"/>
    </row>
    <row r="34" spans="2:9" x14ac:dyDescent="0.2">
      <c r="B34" s="84"/>
      <c r="F34" s="82"/>
      <c r="G34" s="83"/>
      <c r="H34" s="83"/>
      <c r="I34" s="87"/>
    </row>
    <row r="35" spans="2:9" x14ac:dyDescent="0.2">
      <c r="B35" s="89">
        <f>B26+B31+B32+B33</f>
        <v>20783</v>
      </c>
      <c r="C35" s="78"/>
      <c r="D35" s="90" t="s">
        <v>553</v>
      </c>
      <c r="E35" s="78"/>
      <c r="F35" s="91"/>
      <c r="G35" s="90" t="s">
        <v>553</v>
      </c>
      <c r="H35" s="78"/>
      <c r="I35" s="92">
        <f>I26</f>
        <v>20783</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3206</v>
      </c>
      <c r="D42" s="81" t="s">
        <v>619</v>
      </c>
      <c r="E42" s="88" t="s">
        <v>618</v>
      </c>
      <c r="F42" s="82"/>
      <c r="G42" s="85" t="s">
        <v>621</v>
      </c>
      <c r="H42" s="66" t="s">
        <v>620</v>
      </c>
      <c r="I42" s="87">
        <f>+B33</f>
        <v>13463</v>
      </c>
    </row>
    <row r="43" spans="2:9" ht="15" x14ac:dyDescent="0.2">
      <c r="B43" s="84">
        <v>3206</v>
      </c>
      <c r="C43" s="58"/>
      <c r="D43" s="95" t="s">
        <v>617</v>
      </c>
      <c r="F43" s="62"/>
      <c r="G43" s="79" t="s">
        <v>619</v>
      </c>
      <c r="H43" s="96" t="s">
        <v>618</v>
      </c>
      <c r="I43" s="87">
        <f>I44+I45+I47+I48+I49</f>
        <v>70</v>
      </c>
    </row>
    <row r="44" spans="2:9" x14ac:dyDescent="0.2">
      <c r="B44" s="84">
        <v>0</v>
      </c>
      <c r="D44" s="85" t="s">
        <v>616</v>
      </c>
      <c r="F44" s="82"/>
      <c r="G44" s="95" t="s">
        <v>617</v>
      </c>
      <c r="I44" s="87">
        <v>70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10327</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13533</v>
      </c>
      <c r="C52" s="78"/>
      <c r="D52" s="78" t="s">
        <v>553</v>
      </c>
      <c r="E52" s="78"/>
      <c r="F52" s="91"/>
      <c r="G52" s="78" t="s">
        <v>553</v>
      </c>
      <c r="H52" s="78"/>
      <c r="I52" s="92">
        <f>I42+I43+I50</f>
        <v>13533</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10327</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1258</v>
      </c>
    </row>
    <row r="64" spans="2:9" x14ac:dyDescent="0.2">
      <c r="B64" s="84">
        <f>B65+B66+B67</f>
        <v>80</v>
      </c>
      <c r="D64" s="81" t="s">
        <v>597</v>
      </c>
      <c r="E64" s="81" t="s">
        <v>596</v>
      </c>
      <c r="F64" s="82"/>
      <c r="G64" s="85" t="s">
        <v>595</v>
      </c>
      <c r="I64" s="87">
        <v>0</v>
      </c>
    </row>
    <row r="65" spans="2:9" x14ac:dyDescent="0.2">
      <c r="B65" s="84">
        <v>63</v>
      </c>
      <c r="D65" s="85" t="s">
        <v>595</v>
      </c>
      <c r="F65" s="82"/>
      <c r="G65" s="88" t="s">
        <v>594</v>
      </c>
      <c r="I65" s="87">
        <v>0</v>
      </c>
    </row>
    <row r="66" spans="2:9" x14ac:dyDescent="0.2">
      <c r="B66" s="84">
        <v>0</v>
      </c>
      <c r="D66" s="85" t="s">
        <v>594</v>
      </c>
      <c r="F66" s="82"/>
      <c r="G66" s="88" t="s">
        <v>593</v>
      </c>
      <c r="I66" s="87">
        <v>1258</v>
      </c>
    </row>
    <row r="67" spans="2:9" x14ac:dyDescent="0.2">
      <c r="B67" s="84">
        <v>17</v>
      </c>
      <c r="D67" s="85" t="s">
        <v>593</v>
      </c>
      <c r="F67" s="82"/>
      <c r="G67" s="83"/>
      <c r="H67" s="83"/>
      <c r="I67" s="87"/>
    </row>
    <row r="68" spans="2:9" x14ac:dyDescent="0.2">
      <c r="B68" s="84">
        <f>I70-B59-B62-B64</f>
        <v>11505</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11585</v>
      </c>
      <c r="C70" s="78"/>
      <c r="D70" s="78" t="s">
        <v>553</v>
      </c>
      <c r="E70" s="78"/>
      <c r="F70" s="91"/>
      <c r="G70" s="78" t="s">
        <v>553</v>
      </c>
      <c r="H70" s="78"/>
      <c r="I70" s="92">
        <f>I59+I60+I63</f>
        <v>11585</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11505</v>
      </c>
    </row>
    <row r="78" spans="2:9" x14ac:dyDescent="0.2">
      <c r="B78" s="84"/>
      <c r="E78" s="85" t="s">
        <v>585</v>
      </c>
      <c r="F78" s="82"/>
      <c r="G78" s="88"/>
      <c r="H78" s="85"/>
      <c r="I78" s="87"/>
    </row>
    <row r="79" spans="2:9" x14ac:dyDescent="0.2">
      <c r="B79" s="84">
        <f>I82-B77</f>
        <v>11505</v>
      </c>
      <c r="D79" s="85" t="s">
        <v>580</v>
      </c>
      <c r="E79" s="68" t="s">
        <v>584</v>
      </c>
      <c r="F79" s="82"/>
      <c r="G79" s="83"/>
      <c r="H79" s="83"/>
      <c r="I79" s="87"/>
    </row>
    <row r="80" spans="2:9" x14ac:dyDescent="0.2">
      <c r="B80" s="84">
        <f>B79-B13</f>
        <v>7492</v>
      </c>
      <c r="D80" s="85" t="s">
        <v>583</v>
      </c>
      <c r="E80" s="66" t="s">
        <v>579</v>
      </c>
      <c r="F80" s="82"/>
      <c r="G80" s="83"/>
      <c r="H80" s="83"/>
      <c r="I80" s="87"/>
    </row>
    <row r="81" spans="2:9" x14ac:dyDescent="0.2">
      <c r="B81" s="84"/>
      <c r="F81" s="82"/>
      <c r="G81" s="83"/>
      <c r="H81" s="83"/>
      <c r="I81" s="87"/>
    </row>
    <row r="82" spans="2:9" x14ac:dyDescent="0.2">
      <c r="B82" s="89">
        <f>B77+B79</f>
        <v>11505</v>
      </c>
      <c r="C82" s="78"/>
      <c r="D82" s="78" t="s">
        <v>553</v>
      </c>
      <c r="E82" s="78"/>
      <c r="F82" s="91"/>
      <c r="G82" s="78" t="s">
        <v>553</v>
      </c>
      <c r="H82" s="78"/>
      <c r="I82" s="92">
        <f>I77</f>
        <v>11505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8544</v>
      </c>
      <c r="D92" s="85" t="s">
        <v>567</v>
      </c>
      <c r="E92" s="66" t="s">
        <v>566</v>
      </c>
      <c r="F92" s="82"/>
      <c r="G92" s="85" t="s">
        <v>580</v>
      </c>
      <c r="H92" s="66" t="s">
        <v>579</v>
      </c>
      <c r="I92" s="87">
        <f>+B80</f>
        <v>7492</v>
      </c>
    </row>
    <row r="93" spans="2:9" x14ac:dyDescent="0.2">
      <c r="B93" s="84"/>
      <c r="E93" s="68" t="s">
        <v>563</v>
      </c>
      <c r="F93" s="82"/>
      <c r="G93" s="88" t="s">
        <v>578</v>
      </c>
      <c r="H93" s="81" t="s">
        <v>577</v>
      </c>
      <c r="I93" s="87">
        <f>I94+I95</f>
        <v>1052</v>
      </c>
    </row>
    <row r="94" spans="2:9" x14ac:dyDescent="0.2">
      <c r="B94" s="84"/>
      <c r="E94" s="85"/>
      <c r="F94" s="82"/>
      <c r="G94" s="88" t="s">
        <v>576</v>
      </c>
      <c r="I94" s="87">
        <v>0</v>
      </c>
    </row>
    <row r="95" spans="2:9" x14ac:dyDescent="0.2">
      <c r="B95" s="84"/>
      <c r="E95" s="85"/>
      <c r="F95" s="82"/>
      <c r="G95" s="88" t="s">
        <v>575</v>
      </c>
      <c r="I95" s="87">
        <v>1052</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8544</v>
      </c>
      <c r="C99" s="78"/>
      <c r="D99" s="78" t="s">
        <v>553</v>
      </c>
      <c r="E99" s="78"/>
      <c r="F99" s="91"/>
      <c r="G99" s="78" t="s">
        <v>553</v>
      </c>
      <c r="H99" s="78"/>
      <c r="I99" s="92">
        <f>I92+I93+I96</f>
        <v>8544</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7017</v>
      </c>
      <c r="D106" s="85" t="s">
        <v>570</v>
      </c>
      <c r="E106" s="103" t="s">
        <v>569</v>
      </c>
      <c r="F106" s="82"/>
      <c r="G106" s="83"/>
      <c r="H106" s="83"/>
      <c r="I106" s="82"/>
    </row>
    <row r="107" spans="2:9" x14ac:dyDescent="0.2">
      <c r="B107" s="84">
        <v>7220</v>
      </c>
      <c r="D107" s="85" t="s">
        <v>568</v>
      </c>
      <c r="E107" s="85"/>
      <c r="F107" s="82"/>
      <c r="G107" s="85" t="s">
        <v>567</v>
      </c>
      <c r="H107" s="68" t="s">
        <v>566</v>
      </c>
      <c r="I107" s="87"/>
    </row>
    <row r="108" spans="2:9" x14ac:dyDescent="0.2">
      <c r="B108" s="84">
        <f>-B13</f>
        <v>-4013</v>
      </c>
      <c r="D108" s="85" t="s">
        <v>565</v>
      </c>
      <c r="E108" s="86" t="s">
        <v>564</v>
      </c>
      <c r="F108" s="82"/>
      <c r="G108" s="85"/>
      <c r="H108" s="67" t="s">
        <v>563</v>
      </c>
      <c r="I108" s="87">
        <f>B92</f>
        <v>8544</v>
      </c>
    </row>
    <row r="109" spans="2:9" x14ac:dyDescent="0.2">
      <c r="B109" s="84">
        <v>-203</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5540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8544</v>
      </c>
      <c r="C115" s="78"/>
      <c r="D115" s="78" t="s">
        <v>553</v>
      </c>
      <c r="E115" s="106"/>
      <c r="F115" s="91"/>
      <c r="G115" s="78" t="s">
        <v>553</v>
      </c>
      <c r="H115" s="78"/>
      <c r="I115" s="92">
        <f>I108</f>
        <v>8544</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5540</v>
      </c>
    </row>
    <row r="123" spans="2:9" ht="15" x14ac:dyDescent="0.2">
      <c r="B123" s="84">
        <f>B125+B128+B131+B134+B137+B142+B143+B144</f>
        <v>5461</v>
      </c>
      <c r="C123" s="79"/>
      <c r="D123" s="58"/>
      <c r="E123" s="85" t="s">
        <v>548</v>
      </c>
      <c r="F123" s="58"/>
      <c r="G123" s="58"/>
      <c r="H123" s="58"/>
      <c r="I123" s="87">
        <f>I125+I128+I131+I134+I137+I142+I143+I144</f>
        <v>-79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9022</v>
      </c>
      <c r="E128" s="85" t="s">
        <v>544</v>
      </c>
      <c r="I128" s="87">
        <f>I129+I130</f>
        <v>158</v>
      </c>
    </row>
    <row r="129" spans="2:9" x14ac:dyDescent="0.2">
      <c r="B129" s="84">
        <v>9026</v>
      </c>
      <c r="E129" s="85" t="s">
        <v>543</v>
      </c>
      <c r="I129" s="87">
        <v>0</v>
      </c>
    </row>
    <row r="130" spans="2:9" x14ac:dyDescent="0.2">
      <c r="B130" s="84">
        <v>-4</v>
      </c>
      <c r="E130" s="85" t="s">
        <v>542</v>
      </c>
      <c r="I130" s="87">
        <v>158</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2699</v>
      </c>
      <c r="E134" s="85" t="s">
        <v>538</v>
      </c>
      <c r="I134" s="87">
        <f>I135+I136</f>
        <v>-896</v>
      </c>
    </row>
    <row r="135" spans="2:9" x14ac:dyDescent="0.2">
      <c r="B135" s="84">
        <v>-2539</v>
      </c>
      <c r="E135" s="85" t="s">
        <v>537</v>
      </c>
      <c r="I135" s="87">
        <v>1978</v>
      </c>
    </row>
    <row r="136" spans="2:9" x14ac:dyDescent="0.2">
      <c r="B136" s="84">
        <v>5238</v>
      </c>
      <c r="E136" s="85" t="s">
        <v>536</v>
      </c>
      <c r="I136" s="87">
        <v>-2874</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-6260</v>
      </c>
      <c r="C144" s="85" t="s">
        <v>528</v>
      </c>
      <c r="E144" s="85" t="s">
        <v>528</v>
      </c>
      <c r="I144" s="87">
        <f>I145+I146</f>
        <v>659</v>
      </c>
    </row>
    <row r="145" spans="2:9" x14ac:dyDescent="0.2">
      <c r="B145" s="84">
        <v>-6757</v>
      </c>
      <c r="C145" s="85" t="s">
        <v>527</v>
      </c>
      <c r="E145" s="85" t="s">
        <v>527</v>
      </c>
      <c r="I145" s="87">
        <v>182</v>
      </c>
    </row>
    <row r="146" spans="2:9" x14ac:dyDescent="0.2">
      <c r="B146" s="89">
        <v>497</v>
      </c>
      <c r="C146" s="108" t="s">
        <v>526</v>
      </c>
      <c r="D146" s="109"/>
      <c r="E146" s="108" t="s">
        <v>526</v>
      </c>
      <c r="F146" s="109"/>
      <c r="G146" s="109"/>
      <c r="H146" s="109"/>
      <c r="I146" s="92">
        <v>477</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657</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13259</v>
      </c>
      <c r="D11" s="81" t="s">
        <v>645</v>
      </c>
      <c r="E11" s="85" t="s">
        <v>644</v>
      </c>
      <c r="F11" s="82"/>
      <c r="G11" s="83" t="s">
        <v>643</v>
      </c>
      <c r="H11" s="86" t="s">
        <v>642</v>
      </c>
      <c r="I11" s="87">
        <f>I12+I13</f>
        <v>14860</v>
      </c>
    </row>
    <row r="12" spans="2:14" x14ac:dyDescent="0.2">
      <c r="B12" s="84">
        <f>I11-B11</f>
        <v>1601</v>
      </c>
      <c r="D12" s="85" t="s">
        <v>632</v>
      </c>
      <c r="E12" s="66" t="s">
        <v>631</v>
      </c>
      <c r="F12" s="82"/>
      <c r="G12" s="88" t="s">
        <v>641</v>
      </c>
      <c r="H12" s="83"/>
      <c r="I12" s="87">
        <v>14845</v>
      </c>
    </row>
    <row r="13" spans="2:14" x14ac:dyDescent="0.2">
      <c r="B13" s="84">
        <v>10922</v>
      </c>
      <c r="D13" s="81" t="s">
        <v>640</v>
      </c>
      <c r="E13" s="85" t="s">
        <v>564</v>
      </c>
      <c r="F13" s="82"/>
      <c r="G13" s="88" t="s">
        <v>639</v>
      </c>
      <c r="I13" s="87">
        <v>15</v>
      </c>
    </row>
    <row r="14" spans="2:14" x14ac:dyDescent="0.2">
      <c r="B14" s="84">
        <f>B12-B13</f>
        <v>-9321</v>
      </c>
      <c r="D14" s="81" t="s">
        <v>638</v>
      </c>
      <c r="E14" s="66" t="s">
        <v>637</v>
      </c>
      <c r="F14" s="82"/>
      <c r="G14" s="88"/>
      <c r="H14" s="83"/>
      <c r="I14" s="87"/>
    </row>
    <row r="15" spans="2:14" ht="7.15" customHeight="1" x14ac:dyDescent="0.2">
      <c r="B15" s="84"/>
      <c r="F15" s="82"/>
      <c r="G15" s="83"/>
      <c r="H15" s="83"/>
      <c r="I15" s="87"/>
    </row>
    <row r="16" spans="2:14" x14ac:dyDescent="0.2">
      <c r="B16" s="89">
        <f>B11+B12</f>
        <v>14860</v>
      </c>
      <c r="C16" s="78"/>
      <c r="D16" s="90" t="s">
        <v>553</v>
      </c>
      <c r="E16" s="78"/>
      <c r="F16" s="91"/>
      <c r="G16" s="90" t="s">
        <v>553</v>
      </c>
      <c r="H16" s="78"/>
      <c r="I16" s="92">
        <f>I11</f>
        <v>14860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1575</v>
      </c>
      <c r="D26" s="81" t="s">
        <v>634</v>
      </c>
      <c r="E26" s="85" t="s">
        <v>633</v>
      </c>
      <c r="F26" s="82"/>
      <c r="G26" s="88" t="s">
        <v>632</v>
      </c>
      <c r="H26" s="68" t="s">
        <v>631</v>
      </c>
      <c r="I26" s="87">
        <f>+B12</f>
        <v>1601</v>
      </c>
    </row>
    <row r="27" spans="2:9" x14ac:dyDescent="0.2">
      <c r="B27" s="84">
        <v>1209</v>
      </c>
      <c r="D27" s="85" t="s">
        <v>630</v>
      </c>
      <c r="F27" s="82"/>
      <c r="G27" s="83"/>
      <c r="H27" s="83"/>
      <c r="I27" s="87"/>
    </row>
    <row r="28" spans="2:9" x14ac:dyDescent="0.2">
      <c r="B28" s="84">
        <f>B29+B30</f>
        <v>366</v>
      </c>
      <c r="D28" s="85" t="s">
        <v>629</v>
      </c>
      <c r="F28" s="82"/>
      <c r="G28" s="83"/>
      <c r="H28" s="83"/>
      <c r="I28" s="87"/>
    </row>
    <row r="29" spans="2:9" x14ac:dyDescent="0.2">
      <c r="B29" s="84">
        <v>366</v>
      </c>
      <c r="D29" s="85" t="s">
        <v>628</v>
      </c>
      <c r="F29" s="82"/>
      <c r="G29" s="83"/>
      <c r="H29" s="83"/>
      <c r="I29" s="87"/>
    </row>
    <row r="30" spans="2:9" x14ac:dyDescent="0.2">
      <c r="B30" s="84">
        <v>0</v>
      </c>
      <c r="D30" s="85" t="s">
        <v>627</v>
      </c>
      <c r="F30" s="82"/>
      <c r="G30" s="83"/>
      <c r="H30" s="83"/>
      <c r="I30" s="87"/>
    </row>
    <row r="31" spans="2:9" ht="12.75" customHeight="1" x14ac:dyDescent="0.2">
      <c r="B31" s="84">
        <v>9</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17</v>
      </c>
      <c r="D33" s="85" t="s">
        <v>621</v>
      </c>
      <c r="E33" s="66" t="s">
        <v>620</v>
      </c>
      <c r="F33" s="82"/>
      <c r="G33" s="83"/>
      <c r="H33" s="83"/>
      <c r="I33" s="87"/>
    </row>
    <row r="34" spans="2:9" x14ac:dyDescent="0.2">
      <c r="B34" s="84"/>
      <c r="F34" s="82"/>
      <c r="G34" s="83"/>
      <c r="H34" s="83"/>
      <c r="I34" s="87"/>
    </row>
    <row r="35" spans="2:9" x14ac:dyDescent="0.2">
      <c r="B35" s="89">
        <f>B26+B31+B32+B33</f>
        <v>1601</v>
      </c>
      <c r="C35" s="78"/>
      <c r="D35" s="90" t="s">
        <v>553</v>
      </c>
      <c r="E35" s="78"/>
      <c r="F35" s="91"/>
      <c r="G35" s="90" t="s">
        <v>553</v>
      </c>
      <c r="H35" s="78"/>
      <c r="I35" s="92">
        <f>I26</f>
        <v>1601</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123</v>
      </c>
      <c r="D42" s="81" t="s">
        <v>619</v>
      </c>
      <c r="E42" s="88" t="s">
        <v>618</v>
      </c>
      <c r="F42" s="82"/>
      <c r="G42" s="85" t="s">
        <v>621</v>
      </c>
      <c r="H42" s="66" t="s">
        <v>620</v>
      </c>
      <c r="I42" s="87">
        <f>+B33</f>
        <v>17</v>
      </c>
    </row>
    <row r="43" spans="2:9" ht="15" x14ac:dyDescent="0.2">
      <c r="B43" s="84">
        <v>123</v>
      </c>
      <c r="C43" s="58"/>
      <c r="D43" s="95" t="s">
        <v>617</v>
      </c>
      <c r="F43" s="62"/>
      <c r="G43" s="79" t="s">
        <v>619</v>
      </c>
      <c r="H43" s="96" t="s">
        <v>618</v>
      </c>
      <c r="I43" s="87">
        <f>I44+I45+I47+I48+I49</f>
        <v>31</v>
      </c>
    </row>
    <row r="44" spans="2:9" x14ac:dyDescent="0.2">
      <c r="B44" s="84">
        <v>0</v>
      </c>
      <c r="D44" s="85" t="s">
        <v>616</v>
      </c>
      <c r="F44" s="82"/>
      <c r="G44" s="95" t="s">
        <v>617</v>
      </c>
      <c r="I44" s="87">
        <v>31</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-75</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48</v>
      </c>
      <c r="C52" s="78"/>
      <c r="D52" s="78" t="s">
        <v>553</v>
      </c>
      <c r="E52" s="78"/>
      <c r="F52" s="91"/>
      <c r="G52" s="78" t="s">
        <v>553</v>
      </c>
      <c r="H52" s="78"/>
      <c r="I52" s="92">
        <f>I42+I43+I50</f>
        <v>48</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124</v>
      </c>
      <c r="D59" s="81" t="s">
        <v>609</v>
      </c>
      <c r="E59" s="86" t="s">
        <v>608</v>
      </c>
      <c r="F59" s="82"/>
      <c r="G59" s="88" t="s">
        <v>607</v>
      </c>
      <c r="H59" s="66" t="s">
        <v>606</v>
      </c>
      <c r="I59" s="87">
        <f>+B49</f>
        <v>-75</v>
      </c>
    </row>
    <row r="60" spans="2:9" x14ac:dyDescent="0.2">
      <c r="B60" s="84">
        <v>124</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88</v>
      </c>
      <c r="D64" s="81" t="s">
        <v>597</v>
      </c>
      <c r="E64" s="81" t="s">
        <v>596</v>
      </c>
      <c r="F64" s="82"/>
      <c r="G64" s="85" t="s">
        <v>595</v>
      </c>
      <c r="I64" s="87">
        <v>0</v>
      </c>
    </row>
    <row r="65" spans="2:9" x14ac:dyDescent="0.2">
      <c r="B65" s="84">
        <v>88</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-287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-75</v>
      </c>
      <c r="C70" s="78"/>
      <c r="D70" s="78" t="s">
        <v>553</v>
      </c>
      <c r="E70" s="78"/>
      <c r="F70" s="91"/>
      <c r="G70" s="78" t="s">
        <v>553</v>
      </c>
      <c r="H70" s="78"/>
      <c r="I70" s="92">
        <f>I59+I60+I63</f>
        <v>-75</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-287</v>
      </c>
    </row>
    <row r="78" spans="2:9" x14ac:dyDescent="0.2">
      <c r="B78" s="84"/>
      <c r="E78" s="85" t="s">
        <v>585</v>
      </c>
      <c r="F78" s="82"/>
      <c r="G78" s="88"/>
      <c r="H78" s="85"/>
      <c r="I78" s="87"/>
    </row>
    <row r="79" spans="2:9" x14ac:dyDescent="0.2">
      <c r="B79" s="84">
        <f>I82-B77</f>
        <v>-287</v>
      </c>
      <c r="D79" s="85" t="s">
        <v>580</v>
      </c>
      <c r="E79" s="68" t="s">
        <v>584</v>
      </c>
      <c r="F79" s="82"/>
      <c r="G79" s="83"/>
      <c r="H79" s="83"/>
      <c r="I79" s="87"/>
    </row>
    <row r="80" spans="2:9" x14ac:dyDescent="0.2">
      <c r="B80" s="84">
        <f>B79-B13</f>
        <v>-11209</v>
      </c>
      <c r="D80" s="85" t="s">
        <v>583</v>
      </c>
      <c r="E80" s="66" t="s">
        <v>579</v>
      </c>
      <c r="F80" s="82"/>
      <c r="G80" s="83"/>
      <c r="H80" s="83"/>
      <c r="I80" s="87"/>
    </row>
    <row r="81" spans="2:9" x14ac:dyDescent="0.2">
      <c r="B81" s="84"/>
      <c r="F81" s="82"/>
      <c r="G81" s="83"/>
      <c r="H81" s="83"/>
      <c r="I81" s="87"/>
    </row>
    <row r="82" spans="2:9" x14ac:dyDescent="0.2">
      <c r="B82" s="89">
        <f>B77+B79</f>
        <v>-287</v>
      </c>
      <c r="C82" s="78"/>
      <c r="D82" s="78" t="s">
        <v>553</v>
      </c>
      <c r="E82" s="78"/>
      <c r="F82" s="91"/>
      <c r="G82" s="78" t="s">
        <v>553</v>
      </c>
      <c r="H82" s="78"/>
      <c r="I82" s="92">
        <f>I77</f>
        <v>-287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14901</v>
      </c>
      <c r="D92" s="85" t="s">
        <v>567</v>
      </c>
      <c r="E92" s="66" t="s">
        <v>566</v>
      </c>
      <c r="F92" s="82"/>
      <c r="G92" s="85" t="s">
        <v>580</v>
      </c>
      <c r="H92" s="66" t="s">
        <v>579</v>
      </c>
      <c r="I92" s="87">
        <f>+B80</f>
        <v>-11209</v>
      </c>
    </row>
    <row r="93" spans="2:9" x14ac:dyDescent="0.2">
      <c r="B93" s="84"/>
      <c r="E93" s="68" t="s">
        <v>563</v>
      </c>
      <c r="F93" s="82"/>
      <c r="G93" s="88" t="s">
        <v>578</v>
      </c>
      <c r="H93" s="81" t="s">
        <v>577</v>
      </c>
      <c r="I93" s="87">
        <f>I94+I95</f>
        <v>26123</v>
      </c>
    </row>
    <row r="94" spans="2:9" x14ac:dyDescent="0.2">
      <c r="B94" s="84"/>
      <c r="E94" s="85"/>
      <c r="F94" s="82"/>
      <c r="G94" s="88" t="s">
        <v>576</v>
      </c>
      <c r="I94" s="87">
        <v>26123</v>
      </c>
    </row>
    <row r="95" spans="2:9" x14ac:dyDescent="0.2">
      <c r="B95" s="84"/>
      <c r="E95" s="85"/>
      <c r="F95" s="82"/>
      <c r="G95" s="88" t="s">
        <v>575</v>
      </c>
      <c r="I95" s="87">
        <v>0</v>
      </c>
    </row>
    <row r="96" spans="2:9" x14ac:dyDescent="0.2">
      <c r="B96" s="84"/>
      <c r="D96" s="85"/>
      <c r="F96" s="82"/>
      <c r="G96" s="88" t="s">
        <v>574</v>
      </c>
      <c r="H96" s="81" t="s">
        <v>573</v>
      </c>
      <c r="I96" s="87">
        <f>I97</f>
        <v>-13</v>
      </c>
    </row>
    <row r="97" spans="2:9" x14ac:dyDescent="0.2">
      <c r="B97" s="98"/>
      <c r="C97" s="99"/>
      <c r="D97" s="99"/>
      <c r="E97" s="85"/>
      <c r="F97" s="100"/>
      <c r="G97" s="88" t="s">
        <v>572</v>
      </c>
      <c r="H97" s="101"/>
      <c r="I97" s="87">
        <v>-13</v>
      </c>
    </row>
    <row r="98" spans="2:9" x14ac:dyDescent="0.2">
      <c r="B98" s="84"/>
      <c r="F98" s="82"/>
      <c r="G98" s="83"/>
      <c r="H98" s="83"/>
      <c r="I98" s="87"/>
    </row>
    <row r="99" spans="2:9" x14ac:dyDescent="0.2">
      <c r="B99" s="89">
        <f>B92</f>
        <v>14901</v>
      </c>
      <c r="C99" s="78"/>
      <c r="D99" s="78" t="s">
        <v>553</v>
      </c>
      <c r="E99" s="78"/>
      <c r="F99" s="91"/>
      <c r="G99" s="78" t="s">
        <v>553</v>
      </c>
      <c r="H99" s="78"/>
      <c r="I99" s="92">
        <f>I92+I93+I96</f>
        <v>14901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10144</v>
      </c>
      <c r="D106" s="85" t="s">
        <v>570</v>
      </c>
      <c r="E106" s="103" t="s">
        <v>569</v>
      </c>
      <c r="F106" s="82"/>
      <c r="G106" s="83"/>
      <c r="H106" s="83"/>
      <c r="I106" s="82"/>
    </row>
    <row r="107" spans="2:9" x14ac:dyDescent="0.2">
      <c r="B107" s="84">
        <v>10144</v>
      </c>
      <c r="D107" s="85" t="s">
        <v>568</v>
      </c>
      <c r="E107" s="85"/>
      <c r="F107" s="82"/>
      <c r="G107" s="85" t="s">
        <v>567</v>
      </c>
      <c r="H107" s="68" t="s">
        <v>566</v>
      </c>
      <c r="I107" s="87"/>
    </row>
    <row r="108" spans="2:9" x14ac:dyDescent="0.2">
      <c r="B108" s="84">
        <f>-B13</f>
        <v>-10922</v>
      </c>
      <c r="D108" s="85" t="s">
        <v>565</v>
      </c>
      <c r="E108" s="86" t="s">
        <v>564</v>
      </c>
      <c r="F108" s="82"/>
      <c r="G108" s="85"/>
      <c r="H108" s="67" t="s">
        <v>563</v>
      </c>
      <c r="I108" s="87">
        <f>B92</f>
        <v>14901</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15679</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14901</v>
      </c>
      <c r="C115" s="78"/>
      <c r="D115" s="78" t="s">
        <v>553</v>
      </c>
      <c r="E115" s="106"/>
      <c r="F115" s="91"/>
      <c r="G115" s="78" t="s">
        <v>553</v>
      </c>
      <c r="H115" s="78"/>
      <c r="I115" s="92">
        <f>I108</f>
        <v>14901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15679</v>
      </c>
    </row>
    <row r="123" spans="2:9" ht="15" x14ac:dyDescent="0.2">
      <c r="B123" s="84">
        <f>B125+B128+B131+B134+B137+B142+B143+B144</f>
        <v>18371</v>
      </c>
      <c r="C123" s="79"/>
      <c r="D123" s="58"/>
      <c r="E123" s="85" t="s">
        <v>548</v>
      </c>
      <c r="F123" s="58"/>
      <c r="G123" s="58"/>
      <c r="H123" s="58"/>
      <c r="I123" s="87">
        <f>I125+I128+I131+I134+I137+I142+I143+I144</f>
        <v>2692</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12087</v>
      </c>
      <c r="E128" s="85" t="s">
        <v>544</v>
      </c>
      <c r="I128" s="87">
        <f>I129+I130</f>
        <v>229</v>
      </c>
    </row>
    <row r="129" spans="2:9" x14ac:dyDescent="0.2">
      <c r="B129" s="84">
        <v>12073</v>
      </c>
      <c r="E129" s="85" t="s">
        <v>543</v>
      </c>
      <c r="I129" s="87">
        <v>0</v>
      </c>
    </row>
    <row r="130" spans="2:9" x14ac:dyDescent="0.2">
      <c r="B130" s="84">
        <v>14</v>
      </c>
      <c r="E130" s="85" t="s">
        <v>542</v>
      </c>
      <c r="I130" s="87">
        <v>229</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-6</v>
      </c>
    </row>
    <row r="135" spans="2:9" x14ac:dyDescent="0.2">
      <c r="B135" s="84">
        <v>0</v>
      </c>
      <c r="E135" s="85" t="s">
        <v>537</v>
      </c>
      <c r="I135" s="87">
        <v>427</v>
      </c>
    </row>
    <row r="136" spans="2:9" x14ac:dyDescent="0.2">
      <c r="B136" s="84">
        <v>0</v>
      </c>
      <c r="E136" s="85" t="s">
        <v>536</v>
      </c>
      <c r="I136" s="87">
        <v>-433</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6284</v>
      </c>
      <c r="C144" s="85" t="s">
        <v>528</v>
      </c>
      <c r="E144" s="85" t="s">
        <v>528</v>
      </c>
      <c r="I144" s="87">
        <f>I145+I146</f>
        <v>2469</v>
      </c>
    </row>
    <row r="145" spans="2:9" x14ac:dyDescent="0.2">
      <c r="B145" s="84">
        <v>703</v>
      </c>
      <c r="C145" s="85" t="s">
        <v>527</v>
      </c>
      <c r="E145" s="85" t="s">
        <v>527</v>
      </c>
      <c r="I145" s="87">
        <v>-316</v>
      </c>
    </row>
    <row r="146" spans="2:9" x14ac:dyDescent="0.2">
      <c r="B146" s="89">
        <v>5581</v>
      </c>
      <c r="C146" s="108" t="s">
        <v>526</v>
      </c>
      <c r="D146" s="109"/>
      <c r="E146" s="108" t="s">
        <v>526</v>
      </c>
      <c r="F146" s="109"/>
      <c r="G146" s="109"/>
      <c r="H146" s="109"/>
      <c r="I146" s="92">
        <v>2785</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658</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24946</v>
      </c>
      <c r="D11" s="81" t="s">
        <v>645</v>
      </c>
      <c r="E11" s="85" t="s">
        <v>644</v>
      </c>
      <c r="F11" s="82"/>
      <c r="G11" s="83" t="s">
        <v>643</v>
      </c>
      <c r="H11" s="86" t="s">
        <v>642</v>
      </c>
      <c r="I11" s="87">
        <f>I12+I13</f>
        <v>40779</v>
      </c>
    </row>
    <row r="12" spans="2:14" x14ac:dyDescent="0.2">
      <c r="B12" s="84">
        <f>I11-B11</f>
        <v>15833</v>
      </c>
      <c r="D12" s="85" t="s">
        <v>632</v>
      </c>
      <c r="E12" s="66" t="s">
        <v>631</v>
      </c>
      <c r="F12" s="82"/>
      <c r="G12" s="88" t="s">
        <v>641</v>
      </c>
      <c r="H12" s="83"/>
      <c r="I12" s="87">
        <v>40524</v>
      </c>
    </row>
    <row r="13" spans="2:14" x14ac:dyDescent="0.2">
      <c r="B13" s="84">
        <v>4632</v>
      </c>
      <c r="D13" s="81" t="s">
        <v>640</v>
      </c>
      <c r="E13" s="85" t="s">
        <v>564</v>
      </c>
      <c r="F13" s="82"/>
      <c r="G13" s="88" t="s">
        <v>639</v>
      </c>
      <c r="I13" s="87">
        <v>255</v>
      </c>
    </row>
    <row r="14" spans="2:14" x14ac:dyDescent="0.2">
      <c r="B14" s="84">
        <f>B12-B13</f>
        <v>11201</v>
      </c>
      <c r="D14" s="81" t="s">
        <v>638</v>
      </c>
      <c r="E14" s="66" t="s">
        <v>637</v>
      </c>
      <c r="F14" s="82"/>
      <c r="G14" s="88"/>
      <c r="H14" s="83"/>
      <c r="I14" s="87"/>
    </row>
    <row r="15" spans="2:14" ht="7.15" customHeight="1" x14ac:dyDescent="0.2">
      <c r="B15" s="84"/>
      <c r="F15" s="82"/>
      <c r="G15" s="83"/>
      <c r="H15" s="83"/>
      <c r="I15" s="87"/>
    </row>
    <row r="16" spans="2:14" x14ac:dyDescent="0.2">
      <c r="B16" s="89">
        <f>B11+B12</f>
        <v>40779</v>
      </c>
      <c r="C16" s="78"/>
      <c r="D16" s="90" t="s">
        <v>553</v>
      </c>
      <c r="E16" s="78"/>
      <c r="F16" s="91"/>
      <c r="G16" s="90" t="s">
        <v>553</v>
      </c>
      <c r="H16" s="78"/>
      <c r="I16" s="92">
        <f>I11</f>
        <v>40779</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18554</v>
      </c>
      <c r="D26" s="81" t="s">
        <v>634</v>
      </c>
      <c r="E26" s="85" t="s">
        <v>633</v>
      </c>
      <c r="F26" s="82"/>
      <c r="G26" s="88" t="s">
        <v>632</v>
      </c>
      <c r="H26" s="68" t="s">
        <v>631</v>
      </c>
      <c r="I26" s="87">
        <f>+B12</f>
        <v>15833</v>
      </c>
    </row>
    <row r="27" spans="2:9" x14ac:dyDescent="0.2">
      <c r="B27" s="84">
        <v>14536</v>
      </c>
      <c r="D27" s="85" t="s">
        <v>630</v>
      </c>
      <c r="F27" s="82"/>
      <c r="G27" s="83"/>
      <c r="H27" s="83"/>
      <c r="I27" s="87"/>
    </row>
    <row r="28" spans="2:9" x14ac:dyDescent="0.2">
      <c r="B28" s="84">
        <f>B29+B30</f>
        <v>4018</v>
      </c>
      <c r="D28" s="85" t="s">
        <v>629</v>
      </c>
      <c r="F28" s="82"/>
      <c r="G28" s="83"/>
      <c r="H28" s="83"/>
      <c r="I28" s="87"/>
    </row>
    <row r="29" spans="2:9" x14ac:dyDescent="0.2">
      <c r="B29" s="84">
        <v>4015</v>
      </c>
      <c r="D29" s="85" t="s">
        <v>628</v>
      </c>
      <c r="F29" s="82"/>
      <c r="G29" s="83"/>
      <c r="H29" s="83"/>
      <c r="I29" s="87"/>
    </row>
    <row r="30" spans="2:9" x14ac:dyDescent="0.2">
      <c r="B30" s="84">
        <v>3</v>
      </c>
      <c r="D30" s="85" t="s">
        <v>627</v>
      </c>
      <c r="F30" s="82"/>
      <c r="G30" s="83"/>
      <c r="H30" s="83"/>
      <c r="I30" s="87"/>
    </row>
    <row r="31" spans="2:9" ht="12.75" customHeight="1" x14ac:dyDescent="0.2">
      <c r="B31" s="84">
        <v>2302</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-5023</v>
      </c>
      <c r="D33" s="85" t="s">
        <v>621</v>
      </c>
      <c r="E33" s="66" t="s">
        <v>620</v>
      </c>
      <c r="F33" s="82"/>
      <c r="G33" s="83"/>
      <c r="H33" s="83"/>
      <c r="I33" s="87"/>
    </row>
    <row r="34" spans="2:9" x14ac:dyDescent="0.2">
      <c r="B34" s="84"/>
      <c r="F34" s="82"/>
      <c r="G34" s="83"/>
      <c r="H34" s="83"/>
      <c r="I34" s="87"/>
    </row>
    <row r="35" spans="2:9" x14ac:dyDescent="0.2">
      <c r="B35" s="89">
        <f>B26+B31+B32+B33</f>
        <v>15833</v>
      </c>
      <c r="C35" s="78"/>
      <c r="D35" s="90" t="s">
        <v>553</v>
      </c>
      <c r="E35" s="78"/>
      <c r="F35" s="91"/>
      <c r="G35" s="90" t="s">
        <v>553</v>
      </c>
      <c r="H35" s="78"/>
      <c r="I35" s="92">
        <f>I26</f>
        <v>15833</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922</v>
      </c>
      <c r="D42" s="81" t="s">
        <v>619</v>
      </c>
      <c r="E42" s="88" t="s">
        <v>618</v>
      </c>
      <c r="F42" s="82"/>
      <c r="G42" s="85" t="s">
        <v>621</v>
      </c>
      <c r="H42" s="66" t="s">
        <v>620</v>
      </c>
      <c r="I42" s="87">
        <f>+B33</f>
        <v>-5023</v>
      </c>
    </row>
    <row r="43" spans="2:9" ht="15" x14ac:dyDescent="0.2">
      <c r="B43" s="84">
        <v>922</v>
      </c>
      <c r="C43" s="58"/>
      <c r="D43" s="95" t="s">
        <v>617</v>
      </c>
      <c r="F43" s="62"/>
      <c r="G43" s="79" t="s">
        <v>619</v>
      </c>
      <c r="H43" s="96" t="s">
        <v>618</v>
      </c>
      <c r="I43" s="87">
        <f>I44+I45+I47+I48+I49</f>
        <v>138</v>
      </c>
    </row>
    <row r="44" spans="2:9" x14ac:dyDescent="0.2">
      <c r="B44" s="84">
        <v>0</v>
      </c>
      <c r="D44" s="85" t="s">
        <v>616</v>
      </c>
      <c r="F44" s="82"/>
      <c r="G44" s="95" t="s">
        <v>617</v>
      </c>
      <c r="I44" s="87">
        <v>138</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-5807</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-4885</v>
      </c>
      <c r="C52" s="78"/>
      <c r="D52" s="78" t="s">
        <v>553</v>
      </c>
      <c r="E52" s="78"/>
      <c r="F52" s="91"/>
      <c r="G52" s="78" t="s">
        <v>553</v>
      </c>
      <c r="H52" s="78"/>
      <c r="I52" s="92">
        <f>I42+I43+I50</f>
        <v>-4885</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514</v>
      </c>
      <c r="D59" s="81" t="s">
        <v>609</v>
      </c>
      <c r="E59" s="86" t="s">
        <v>608</v>
      </c>
      <c r="F59" s="82"/>
      <c r="G59" s="88" t="s">
        <v>607</v>
      </c>
      <c r="H59" s="66" t="s">
        <v>606</v>
      </c>
      <c r="I59" s="87">
        <f>+B49</f>
        <v>-5807</v>
      </c>
    </row>
    <row r="60" spans="2:9" x14ac:dyDescent="0.2">
      <c r="B60" s="84">
        <v>514</v>
      </c>
      <c r="D60" s="85" t="s">
        <v>605</v>
      </c>
      <c r="F60" s="82"/>
      <c r="G60" s="88" t="s">
        <v>604</v>
      </c>
      <c r="H60" s="85"/>
      <c r="I60" s="87">
        <f>I61+I62</f>
        <v>3</v>
      </c>
    </row>
    <row r="61" spans="2:9" x14ac:dyDescent="0.2">
      <c r="B61" s="84">
        <v>0</v>
      </c>
      <c r="D61" s="85" t="s">
        <v>603</v>
      </c>
      <c r="F61" s="82"/>
      <c r="G61" s="88" t="s">
        <v>602</v>
      </c>
      <c r="I61" s="87">
        <v>0</v>
      </c>
    </row>
    <row r="62" spans="2:9" x14ac:dyDescent="0.2">
      <c r="B62" s="84">
        <v>3</v>
      </c>
      <c r="D62" s="81" t="s">
        <v>601</v>
      </c>
      <c r="E62" s="85" t="s">
        <v>600</v>
      </c>
      <c r="F62" s="82"/>
      <c r="G62" s="88" t="s">
        <v>599</v>
      </c>
      <c r="I62" s="87">
        <v>3</v>
      </c>
    </row>
    <row r="63" spans="2:9" x14ac:dyDescent="0.2">
      <c r="B63" s="84"/>
      <c r="E63" s="85" t="s">
        <v>598</v>
      </c>
      <c r="F63" s="82"/>
      <c r="G63" s="83" t="s">
        <v>597</v>
      </c>
      <c r="H63" s="81" t="s">
        <v>596</v>
      </c>
      <c r="I63" s="87">
        <f>I64+I65+I66</f>
        <v>0</v>
      </c>
    </row>
    <row r="64" spans="2:9" x14ac:dyDescent="0.2">
      <c r="B64" s="84">
        <f>B65+B66+B67</f>
        <v>161</v>
      </c>
      <c r="D64" s="81" t="s">
        <v>597</v>
      </c>
      <c r="E64" s="81" t="s">
        <v>596</v>
      </c>
      <c r="F64" s="82"/>
      <c r="G64" s="85" t="s">
        <v>595</v>
      </c>
      <c r="I64" s="87">
        <v>0</v>
      </c>
    </row>
    <row r="65" spans="2:9" x14ac:dyDescent="0.2">
      <c r="B65" s="84">
        <v>161</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-6482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-5804</v>
      </c>
      <c r="C70" s="78"/>
      <c r="D70" s="78" t="s">
        <v>553</v>
      </c>
      <c r="E70" s="78"/>
      <c r="F70" s="91"/>
      <c r="G70" s="78" t="s">
        <v>553</v>
      </c>
      <c r="H70" s="78"/>
      <c r="I70" s="92">
        <f>I59+I60+I63</f>
        <v>-5804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-6482</v>
      </c>
    </row>
    <row r="78" spans="2:9" x14ac:dyDescent="0.2">
      <c r="B78" s="84"/>
      <c r="E78" s="85" t="s">
        <v>585</v>
      </c>
      <c r="F78" s="82"/>
      <c r="G78" s="88"/>
      <c r="H78" s="85"/>
      <c r="I78" s="87"/>
    </row>
    <row r="79" spans="2:9" x14ac:dyDescent="0.2">
      <c r="B79" s="84">
        <f>I82-B77</f>
        <v>-6482</v>
      </c>
      <c r="D79" s="85" t="s">
        <v>580</v>
      </c>
      <c r="E79" s="68" t="s">
        <v>584</v>
      </c>
      <c r="F79" s="82"/>
      <c r="G79" s="83"/>
      <c r="H79" s="83"/>
      <c r="I79" s="87"/>
    </row>
    <row r="80" spans="2:9" x14ac:dyDescent="0.2">
      <c r="B80" s="84">
        <f>B79-B13</f>
        <v>-11114</v>
      </c>
      <c r="D80" s="85" t="s">
        <v>583</v>
      </c>
      <c r="E80" s="66" t="s">
        <v>579</v>
      </c>
      <c r="F80" s="82"/>
      <c r="G80" s="83"/>
      <c r="H80" s="83"/>
      <c r="I80" s="87"/>
    </row>
    <row r="81" spans="2:9" x14ac:dyDescent="0.2">
      <c r="B81" s="84"/>
      <c r="F81" s="82"/>
      <c r="G81" s="83"/>
      <c r="H81" s="83"/>
      <c r="I81" s="87"/>
    </row>
    <row r="82" spans="2:9" x14ac:dyDescent="0.2">
      <c r="B82" s="89">
        <f>B77+B79</f>
        <v>-6482</v>
      </c>
      <c r="C82" s="78"/>
      <c r="D82" s="78" t="s">
        <v>553</v>
      </c>
      <c r="E82" s="78"/>
      <c r="F82" s="91"/>
      <c r="G82" s="78" t="s">
        <v>553</v>
      </c>
      <c r="H82" s="78"/>
      <c r="I82" s="92">
        <f>I77</f>
        <v>-6482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9439</v>
      </c>
      <c r="D92" s="85" t="s">
        <v>567</v>
      </c>
      <c r="E92" s="66" t="s">
        <v>566</v>
      </c>
      <c r="F92" s="82"/>
      <c r="G92" s="85" t="s">
        <v>580</v>
      </c>
      <c r="H92" s="66" t="s">
        <v>579</v>
      </c>
      <c r="I92" s="87">
        <f>+B80</f>
        <v>-11114</v>
      </c>
    </row>
    <row r="93" spans="2:9" x14ac:dyDescent="0.2">
      <c r="B93" s="84"/>
      <c r="E93" s="68" t="s">
        <v>563</v>
      </c>
      <c r="F93" s="82"/>
      <c r="G93" s="88" t="s">
        <v>578</v>
      </c>
      <c r="H93" s="81" t="s">
        <v>577</v>
      </c>
      <c r="I93" s="87">
        <f>I94+I95</f>
        <v>20553</v>
      </c>
    </row>
    <row r="94" spans="2:9" x14ac:dyDescent="0.2">
      <c r="B94" s="84"/>
      <c r="E94" s="85"/>
      <c r="F94" s="82"/>
      <c r="G94" s="88" t="s">
        <v>576</v>
      </c>
      <c r="I94" s="87">
        <v>9852</v>
      </c>
    </row>
    <row r="95" spans="2:9" x14ac:dyDescent="0.2">
      <c r="B95" s="84"/>
      <c r="E95" s="85"/>
      <c r="F95" s="82"/>
      <c r="G95" s="88" t="s">
        <v>575</v>
      </c>
      <c r="I95" s="87">
        <v>10701</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9439</v>
      </c>
      <c r="C99" s="78"/>
      <c r="D99" s="78" t="s">
        <v>553</v>
      </c>
      <c r="E99" s="78"/>
      <c r="F99" s="91"/>
      <c r="G99" s="78" t="s">
        <v>553</v>
      </c>
      <c r="H99" s="78"/>
      <c r="I99" s="92">
        <f>I92+I93+I96</f>
        <v>9439</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6467</v>
      </c>
      <c r="D106" s="85" t="s">
        <v>570</v>
      </c>
      <c r="E106" s="103" t="s">
        <v>569</v>
      </c>
      <c r="F106" s="82"/>
      <c r="G106" s="83"/>
      <c r="H106" s="83"/>
      <c r="I106" s="82"/>
    </row>
    <row r="107" spans="2:9" x14ac:dyDescent="0.2">
      <c r="B107" s="84">
        <v>5455</v>
      </c>
      <c r="D107" s="85" t="s">
        <v>568</v>
      </c>
      <c r="E107" s="85"/>
      <c r="F107" s="82"/>
      <c r="G107" s="85" t="s">
        <v>567</v>
      </c>
      <c r="H107" s="68" t="s">
        <v>566</v>
      </c>
      <c r="I107" s="87"/>
    </row>
    <row r="108" spans="2:9" x14ac:dyDescent="0.2">
      <c r="B108" s="84">
        <f>-B13</f>
        <v>-4632</v>
      </c>
      <c r="D108" s="85" t="s">
        <v>565</v>
      </c>
      <c r="E108" s="86" t="s">
        <v>564</v>
      </c>
      <c r="F108" s="82"/>
      <c r="G108" s="85"/>
      <c r="H108" s="67" t="s">
        <v>563</v>
      </c>
      <c r="I108" s="87">
        <f>B92</f>
        <v>9439</v>
      </c>
    </row>
    <row r="109" spans="2:9" x14ac:dyDescent="0.2">
      <c r="B109" s="84">
        <v>1012</v>
      </c>
      <c r="D109" s="95" t="s">
        <v>562</v>
      </c>
      <c r="E109" s="85" t="s">
        <v>561</v>
      </c>
      <c r="F109" s="82"/>
      <c r="H109" s="104"/>
      <c r="I109" s="105"/>
    </row>
    <row r="110" spans="2:9" x14ac:dyDescent="0.2">
      <c r="B110" s="84">
        <v>0</v>
      </c>
      <c r="D110" s="85" t="s">
        <v>560</v>
      </c>
      <c r="E110" s="85" t="s">
        <v>559</v>
      </c>
      <c r="F110" s="82"/>
      <c r="G110" s="93"/>
      <c r="I110" s="87"/>
    </row>
    <row r="111" spans="2:9" x14ac:dyDescent="0.2">
      <c r="B111" s="84">
        <v>185</v>
      </c>
      <c r="D111" s="95" t="s">
        <v>558</v>
      </c>
      <c r="E111" s="85" t="s">
        <v>557</v>
      </c>
      <c r="F111" s="82"/>
      <c r="H111" s="104"/>
      <c r="I111" s="105"/>
    </row>
    <row r="112" spans="2:9" x14ac:dyDescent="0.2">
      <c r="B112" s="84"/>
      <c r="D112" s="85"/>
      <c r="E112" s="85" t="s">
        <v>556</v>
      </c>
      <c r="F112" s="82"/>
      <c r="G112" s="93"/>
      <c r="I112" s="87"/>
    </row>
    <row r="113" spans="2:9" x14ac:dyDescent="0.2">
      <c r="B113" s="84">
        <f>I115-B106-B108-B111</f>
        <v>7419</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9439</v>
      </c>
      <c r="C115" s="78"/>
      <c r="D115" s="78" t="s">
        <v>553</v>
      </c>
      <c r="E115" s="106"/>
      <c r="F115" s="91"/>
      <c r="G115" s="78" t="s">
        <v>553</v>
      </c>
      <c r="H115" s="78"/>
      <c r="I115" s="92">
        <f>I108</f>
        <v>9439</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7419</v>
      </c>
    </row>
    <row r="123" spans="2:9" ht="15" x14ac:dyDescent="0.2">
      <c r="B123" s="84">
        <f>B125+B128+B131+B134+B137+B142+B143+B144</f>
        <v>3098</v>
      </c>
      <c r="C123" s="79"/>
      <c r="D123" s="58"/>
      <c r="E123" s="85" t="s">
        <v>548</v>
      </c>
      <c r="F123" s="58"/>
      <c r="G123" s="58"/>
      <c r="H123" s="58"/>
      <c r="I123" s="87">
        <f>I125+I128+I131+I134+I137+I142+I143+I144</f>
        <v>-4321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803</v>
      </c>
      <c r="E128" s="85" t="s">
        <v>544</v>
      </c>
      <c r="I128" s="87">
        <f>I129+I130</f>
        <v>-198</v>
      </c>
    </row>
    <row r="129" spans="2:9" x14ac:dyDescent="0.2">
      <c r="B129" s="84">
        <v>794</v>
      </c>
      <c r="E129" s="85" t="s">
        <v>543</v>
      </c>
      <c r="I129" s="87">
        <v>0</v>
      </c>
    </row>
    <row r="130" spans="2:9" x14ac:dyDescent="0.2">
      <c r="B130" s="84">
        <v>9</v>
      </c>
      <c r="E130" s="85" t="s">
        <v>542</v>
      </c>
      <c r="I130" s="87">
        <v>-198</v>
      </c>
    </row>
    <row r="131" spans="2:9" x14ac:dyDescent="0.2">
      <c r="B131" s="84">
        <f>B132+B133</f>
        <v>-112</v>
      </c>
      <c r="E131" s="85" t="s">
        <v>541</v>
      </c>
      <c r="I131" s="87">
        <f>I132+I133</f>
        <v>0</v>
      </c>
    </row>
    <row r="132" spans="2:9" x14ac:dyDescent="0.2">
      <c r="B132" s="84">
        <v>-112</v>
      </c>
      <c r="E132" s="85" t="s">
        <v>540</v>
      </c>
      <c r="I132" s="87">
        <v>0</v>
      </c>
    </row>
    <row r="133" spans="2:9" x14ac:dyDescent="0.2">
      <c r="B133" s="84">
        <v>0</v>
      </c>
      <c r="E133" s="85" t="s">
        <v>539</v>
      </c>
      <c r="I133" s="87">
        <v>0</v>
      </c>
    </row>
    <row r="134" spans="2:9" x14ac:dyDescent="0.2">
      <c r="B134" s="84">
        <f>B135+B136</f>
        <v>-750</v>
      </c>
      <c r="E134" s="85" t="s">
        <v>538</v>
      </c>
      <c r="I134" s="87">
        <f>I135+I136</f>
        <v>-6503</v>
      </c>
    </row>
    <row r="135" spans="2:9" x14ac:dyDescent="0.2">
      <c r="B135" s="84">
        <v>-57</v>
      </c>
      <c r="E135" s="85" t="s">
        <v>537</v>
      </c>
      <c r="I135" s="87">
        <v>-1094</v>
      </c>
    </row>
    <row r="136" spans="2:9" x14ac:dyDescent="0.2">
      <c r="B136" s="84">
        <v>-693</v>
      </c>
      <c r="E136" s="85" t="s">
        <v>536</v>
      </c>
      <c r="I136" s="87">
        <v>-5409</v>
      </c>
    </row>
    <row r="137" spans="2:9" x14ac:dyDescent="0.2">
      <c r="B137" s="84">
        <f>B138+B141</f>
        <v>21</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21</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3136</v>
      </c>
      <c r="C144" s="85" t="s">
        <v>528</v>
      </c>
      <c r="E144" s="85" t="s">
        <v>528</v>
      </c>
      <c r="I144" s="87">
        <f>I145+I146</f>
        <v>2380</v>
      </c>
    </row>
    <row r="145" spans="2:9" x14ac:dyDescent="0.2">
      <c r="B145" s="84">
        <v>-1799</v>
      </c>
      <c r="C145" s="85" t="s">
        <v>527</v>
      </c>
      <c r="E145" s="85" t="s">
        <v>527</v>
      </c>
      <c r="I145" s="87">
        <v>-620</v>
      </c>
    </row>
    <row r="146" spans="2:9" x14ac:dyDescent="0.2">
      <c r="B146" s="89">
        <v>4935</v>
      </c>
      <c r="C146" s="108" t="s">
        <v>526</v>
      </c>
      <c r="D146" s="109"/>
      <c r="E146" s="108" t="s">
        <v>526</v>
      </c>
      <c r="F146" s="109"/>
      <c r="G146" s="109"/>
      <c r="H146" s="109"/>
      <c r="I146" s="92">
        <v>3000</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topLeftCell="A6"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659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4968</v>
      </c>
      <c r="D11" s="81" t="s">
        <v>645</v>
      </c>
      <c r="E11" s="85" t="s">
        <v>644</v>
      </c>
      <c r="F11" s="82"/>
      <c r="G11" s="83" t="s">
        <v>643</v>
      </c>
      <c r="H11" s="86" t="s">
        <v>642</v>
      </c>
      <c r="I11" s="87">
        <f>I12+I13</f>
        <v>14191</v>
      </c>
    </row>
    <row r="12" spans="2:14" x14ac:dyDescent="0.2">
      <c r="B12" s="84">
        <f>I11-B11</f>
        <v>9223</v>
      </c>
      <c r="D12" s="85" t="s">
        <v>632</v>
      </c>
      <c r="E12" s="66" t="s">
        <v>631</v>
      </c>
      <c r="F12" s="82"/>
      <c r="G12" s="88" t="s">
        <v>641</v>
      </c>
      <c r="H12" s="83"/>
      <c r="I12" s="87">
        <v>14191</v>
      </c>
    </row>
    <row r="13" spans="2:14" x14ac:dyDescent="0.2">
      <c r="B13" s="84">
        <v>169</v>
      </c>
      <c r="D13" s="81" t="s">
        <v>640</v>
      </c>
      <c r="E13" s="85" t="s">
        <v>564</v>
      </c>
      <c r="F13" s="82"/>
      <c r="G13" s="88" t="s">
        <v>639</v>
      </c>
      <c r="I13" s="87">
        <v>0</v>
      </c>
    </row>
    <row r="14" spans="2:14" x14ac:dyDescent="0.2">
      <c r="B14" s="84">
        <f>B12-B13</f>
        <v>9054</v>
      </c>
      <c r="D14" s="81" t="s">
        <v>638</v>
      </c>
      <c r="E14" s="66" t="s">
        <v>637</v>
      </c>
      <c r="F14" s="82"/>
      <c r="G14" s="88"/>
      <c r="H14" s="83"/>
      <c r="I14" s="87"/>
    </row>
    <row r="15" spans="2:14" ht="7.15" customHeight="1" x14ac:dyDescent="0.2">
      <c r="B15" s="84"/>
      <c r="F15" s="82"/>
      <c r="G15" s="83"/>
      <c r="H15" s="83"/>
      <c r="I15" s="87"/>
    </row>
    <row r="16" spans="2:14" x14ac:dyDescent="0.2">
      <c r="B16" s="89">
        <f>B11+B12</f>
        <v>14191</v>
      </c>
      <c r="C16" s="78"/>
      <c r="D16" s="90" t="s">
        <v>553</v>
      </c>
      <c r="E16" s="78"/>
      <c r="F16" s="91"/>
      <c r="G16" s="90" t="s">
        <v>553</v>
      </c>
      <c r="H16" s="78"/>
      <c r="I16" s="92">
        <f>I11</f>
        <v>14191</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5305</v>
      </c>
      <c r="D26" s="81" t="s">
        <v>634</v>
      </c>
      <c r="E26" s="85" t="s">
        <v>633</v>
      </c>
      <c r="F26" s="82"/>
      <c r="G26" s="88" t="s">
        <v>632</v>
      </c>
      <c r="H26" s="68" t="s">
        <v>631</v>
      </c>
      <c r="I26" s="87">
        <f>+B12</f>
        <v>9223</v>
      </c>
    </row>
    <row r="27" spans="2:9" x14ac:dyDescent="0.2">
      <c r="B27" s="84">
        <v>4087</v>
      </c>
      <c r="D27" s="85" t="s">
        <v>630</v>
      </c>
      <c r="F27" s="82"/>
      <c r="G27" s="83"/>
      <c r="H27" s="83"/>
      <c r="I27" s="87"/>
    </row>
    <row r="28" spans="2:9" x14ac:dyDescent="0.2">
      <c r="B28" s="84">
        <f>B29+B30</f>
        <v>1218</v>
      </c>
      <c r="D28" s="85" t="s">
        <v>629</v>
      </c>
      <c r="F28" s="82"/>
      <c r="G28" s="83"/>
      <c r="H28" s="83"/>
      <c r="I28" s="87"/>
    </row>
    <row r="29" spans="2:9" x14ac:dyDescent="0.2">
      <c r="B29" s="84">
        <v>1218</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3918</v>
      </c>
      <c r="D33" s="85" t="s">
        <v>621</v>
      </c>
      <c r="E33" s="66" t="s">
        <v>620</v>
      </c>
      <c r="F33" s="82"/>
      <c r="G33" s="83"/>
      <c r="H33" s="83"/>
      <c r="I33" s="87"/>
    </row>
    <row r="34" spans="2:9" x14ac:dyDescent="0.2">
      <c r="B34" s="84"/>
      <c r="F34" s="82"/>
      <c r="G34" s="83"/>
      <c r="H34" s="83"/>
      <c r="I34" s="87"/>
    </row>
    <row r="35" spans="2:9" x14ac:dyDescent="0.2">
      <c r="B35" s="89">
        <f>B26+B31+B32+B33</f>
        <v>9223</v>
      </c>
      <c r="C35" s="78"/>
      <c r="D35" s="90" t="s">
        <v>553</v>
      </c>
      <c r="E35" s="78"/>
      <c r="F35" s="91"/>
      <c r="G35" s="90" t="s">
        <v>553</v>
      </c>
      <c r="H35" s="78"/>
      <c r="I35" s="92">
        <f>I26</f>
        <v>9223</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3918</v>
      </c>
    </row>
    <row r="43" spans="2:9" ht="15" x14ac:dyDescent="0.2">
      <c r="B43" s="84">
        <v>0</v>
      </c>
      <c r="C43" s="58"/>
      <c r="D43" s="95" t="s">
        <v>617</v>
      </c>
      <c r="F43" s="62"/>
      <c r="G43" s="79" t="s">
        <v>619</v>
      </c>
      <c r="H43" s="96" t="s">
        <v>618</v>
      </c>
      <c r="I43" s="87">
        <f>I44+I45+I47+I48+I49</f>
        <v>11</v>
      </c>
    </row>
    <row r="44" spans="2:9" x14ac:dyDescent="0.2">
      <c r="B44" s="84">
        <v>0</v>
      </c>
      <c r="D44" s="85" t="s">
        <v>616</v>
      </c>
      <c r="F44" s="82"/>
      <c r="G44" s="95" t="s">
        <v>617</v>
      </c>
      <c r="I44" s="87">
        <v>11</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3929</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3929</v>
      </c>
      <c r="C52" s="78"/>
      <c r="D52" s="78" t="s">
        <v>553</v>
      </c>
      <c r="E52" s="78"/>
      <c r="F52" s="91"/>
      <c r="G52" s="78" t="s">
        <v>553</v>
      </c>
      <c r="H52" s="78"/>
      <c r="I52" s="92">
        <f>I42+I43+I50</f>
        <v>3929</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94</v>
      </c>
      <c r="D59" s="81" t="s">
        <v>609</v>
      </c>
      <c r="E59" s="86" t="s">
        <v>608</v>
      </c>
      <c r="F59" s="82"/>
      <c r="G59" s="88" t="s">
        <v>607</v>
      </c>
      <c r="H59" s="66" t="s">
        <v>606</v>
      </c>
      <c r="I59" s="87">
        <f>+B49</f>
        <v>3929</v>
      </c>
    </row>
    <row r="60" spans="2:9" x14ac:dyDescent="0.2">
      <c r="B60" s="84">
        <v>94</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3484</v>
      </c>
      <c r="D64" s="81" t="s">
        <v>597</v>
      </c>
      <c r="E64" s="81" t="s">
        <v>596</v>
      </c>
      <c r="F64" s="82"/>
      <c r="G64" s="85" t="s">
        <v>595</v>
      </c>
      <c r="I64" s="87">
        <v>0</v>
      </c>
    </row>
    <row r="65" spans="2:9" x14ac:dyDescent="0.2">
      <c r="B65" s="84">
        <v>8</v>
      </c>
      <c r="D65" s="85" t="s">
        <v>595</v>
      </c>
      <c r="F65" s="82"/>
      <c r="G65" s="88" t="s">
        <v>594</v>
      </c>
      <c r="I65" s="87">
        <v>0</v>
      </c>
    </row>
    <row r="66" spans="2:9" x14ac:dyDescent="0.2">
      <c r="B66" s="84">
        <v>0</v>
      </c>
      <c r="D66" s="85" t="s">
        <v>594</v>
      </c>
      <c r="F66" s="82"/>
      <c r="G66" s="88" t="s">
        <v>593</v>
      </c>
      <c r="I66" s="87">
        <v>0</v>
      </c>
    </row>
    <row r="67" spans="2:9" x14ac:dyDescent="0.2">
      <c r="B67" s="84">
        <v>3476</v>
      </c>
      <c r="D67" s="85" t="s">
        <v>593</v>
      </c>
      <c r="F67" s="82"/>
      <c r="G67" s="83"/>
      <c r="H67" s="83"/>
      <c r="I67" s="87"/>
    </row>
    <row r="68" spans="2:9" x14ac:dyDescent="0.2">
      <c r="B68" s="84">
        <f>I70-B59-B62-B64</f>
        <v>351</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3929</v>
      </c>
      <c r="C70" s="78"/>
      <c r="D70" s="78" t="s">
        <v>553</v>
      </c>
      <c r="E70" s="78"/>
      <c r="F70" s="91"/>
      <c r="G70" s="78" t="s">
        <v>553</v>
      </c>
      <c r="H70" s="78"/>
      <c r="I70" s="92">
        <f>I59+I60+I63</f>
        <v>3929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351</v>
      </c>
    </row>
    <row r="78" spans="2:9" x14ac:dyDescent="0.2">
      <c r="B78" s="84"/>
      <c r="E78" s="85" t="s">
        <v>585</v>
      </c>
      <c r="F78" s="82"/>
      <c r="G78" s="88"/>
      <c r="H78" s="85"/>
      <c r="I78" s="87"/>
    </row>
    <row r="79" spans="2:9" x14ac:dyDescent="0.2">
      <c r="B79" s="84">
        <f>I82-B77</f>
        <v>351</v>
      </c>
      <c r="D79" s="85" t="s">
        <v>580</v>
      </c>
      <c r="E79" s="68" t="s">
        <v>584</v>
      </c>
      <c r="F79" s="82"/>
      <c r="G79" s="83"/>
      <c r="H79" s="83"/>
      <c r="I79" s="87"/>
    </row>
    <row r="80" spans="2:9" x14ac:dyDescent="0.2">
      <c r="B80" s="84">
        <f>B79-B13</f>
        <v>182</v>
      </c>
      <c r="D80" s="85" t="s">
        <v>583</v>
      </c>
      <c r="E80" s="66" t="s">
        <v>579</v>
      </c>
      <c r="F80" s="82"/>
      <c r="G80" s="83"/>
      <c r="H80" s="83"/>
      <c r="I80" s="87"/>
    </row>
    <row r="81" spans="2:9" x14ac:dyDescent="0.2">
      <c r="B81" s="84"/>
      <c r="F81" s="82"/>
      <c r="G81" s="83"/>
      <c r="H81" s="83"/>
      <c r="I81" s="87"/>
    </row>
    <row r="82" spans="2:9" x14ac:dyDescent="0.2">
      <c r="B82" s="89">
        <f>B77+B79</f>
        <v>351</v>
      </c>
      <c r="C82" s="78"/>
      <c r="D82" s="78" t="s">
        <v>553</v>
      </c>
      <c r="E82" s="78"/>
      <c r="F82" s="91"/>
      <c r="G82" s="78" t="s">
        <v>553</v>
      </c>
      <c r="H82" s="78"/>
      <c r="I82" s="92">
        <f>I77</f>
        <v>351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182</v>
      </c>
      <c r="D92" s="85" t="s">
        <v>567</v>
      </c>
      <c r="E92" s="66" t="s">
        <v>566</v>
      </c>
      <c r="F92" s="82"/>
      <c r="G92" s="85" t="s">
        <v>580</v>
      </c>
      <c r="H92" s="66" t="s">
        <v>579</v>
      </c>
      <c r="I92" s="87">
        <f>+B80</f>
        <v>182</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182</v>
      </c>
      <c r="C99" s="78"/>
      <c r="D99" s="78" t="s">
        <v>553</v>
      </c>
      <c r="E99" s="78"/>
      <c r="F99" s="91"/>
      <c r="G99" s="78" t="s">
        <v>553</v>
      </c>
      <c r="H99" s="78"/>
      <c r="I99" s="92">
        <f>I92+I93+I96</f>
        <v>182</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145</v>
      </c>
      <c r="D106" s="85" t="s">
        <v>570</v>
      </c>
      <c r="E106" s="103" t="s">
        <v>569</v>
      </c>
      <c r="F106" s="82"/>
      <c r="G106" s="83"/>
      <c r="H106" s="83"/>
      <c r="I106" s="82"/>
    </row>
    <row r="107" spans="2:9" x14ac:dyDescent="0.2">
      <c r="B107" s="84">
        <v>103</v>
      </c>
      <c r="D107" s="85" t="s">
        <v>568</v>
      </c>
      <c r="E107" s="85"/>
      <c r="F107" s="82"/>
      <c r="G107" s="85" t="s">
        <v>567</v>
      </c>
      <c r="H107" s="68" t="s">
        <v>566</v>
      </c>
      <c r="I107" s="87"/>
    </row>
    <row r="108" spans="2:9" x14ac:dyDescent="0.2">
      <c r="B108" s="84">
        <f>-B13</f>
        <v>-169</v>
      </c>
      <c r="D108" s="85" t="s">
        <v>565</v>
      </c>
      <c r="E108" s="86" t="s">
        <v>564</v>
      </c>
      <c r="F108" s="82"/>
      <c r="G108" s="85"/>
      <c r="H108" s="67" t="s">
        <v>563</v>
      </c>
      <c r="I108" s="87">
        <f>B92</f>
        <v>182</v>
      </c>
    </row>
    <row r="109" spans="2:9" x14ac:dyDescent="0.2">
      <c r="B109" s="84">
        <v>42</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206</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182</v>
      </c>
      <c r="C115" s="78"/>
      <c r="D115" s="78" t="s">
        <v>553</v>
      </c>
      <c r="E115" s="106"/>
      <c r="F115" s="91"/>
      <c r="G115" s="78" t="s">
        <v>553</v>
      </c>
      <c r="H115" s="78"/>
      <c r="I115" s="92">
        <f>I108</f>
        <v>182</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206</v>
      </c>
    </row>
    <row r="123" spans="2:9" ht="15" x14ac:dyDescent="0.2">
      <c r="B123" s="84">
        <f>B125+B128+B131+B134+B137+B142+B143+B144</f>
        <v>936</v>
      </c>
      <c r="C123" s="79"/>
      <c r="D123" s="58"/>
      <c r="E123" s="85" t="s">
        <v>548</v>
      </c>
      <c r="F123" s="58"/>
      <c r="G123" s="58"/>
      <c r="H123" s="58"/>
      <c r="I123" s="87">
        <f>I125+I128+I131+I134+I137+I142+I143+I144</f>
        <v>730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1318</v>
      </c>
      <c r="E128" s="85" t="s">
        <v>544</v>
      </c>
      <c r="I128" s="87">
        <f>I129+I130</f>
        <v>778</v>
      </c>
    </row>
    <row r="129" spans="2:9" x14ac:dyDescent="0.2">
      <c r="B129" s="84">
        <v>1256</v>
      </c>
      <c r="E129" s="85" t="s">
        <v>543</v>
      </c>
      <c r="I129" s="87">
        <v>0</v>
      </c>
    </row>
    <row r="130" spans="2:9" x14ac:dyDescent="0.2">
      <c r="B130" s="84">
        <v>62</v>
      </c>
      <c r="E130" s="85" t="s">
        <v>542</v>
      </c>
      <c r="I130" s="87">
        <v>778</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-1286</v>
      </c>
      <c r="E137" s="107" t="s">
        <v>535</v>
      </c>
      <c r="I137" s="87">
        <f>I138+I141</f>
        <v>0</v>
      </c>
    </row>
    <row r="138" spans="2:9" x14ac:dyDescent="0.2">
      <c r="B138" s="84">
        <f>B139+B140</f>
        <v>-1286</v>
      </c>
      <c r="E138" s="107" t="s">
        <v>534</v>
      </c>
      <c r="I138" s="87">
        <f>I139+I140</f>
        <v>0</v>
      </c>
    </row>
    <row r="139" spans="2:9" x14ac:dyDescent="0.2">
      <c r="B139" s="84">
        <v>-1286</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904</v>
      </c>
      <c r="C144" s="85" t="s">
        <v>528</v>
      </c>
      <c r="E144" s="85" t="s">
        <v>528</v>
      </c>
      <c r="I144" s="87">
        <f>I145+I146</f>
        <v>-48</v>
      </c>
    </row>
    <row r="145" spans="2:9" x14ac:dyDescent="0.2">
      <c r="B145" s="84">
        <v>148</v>
      </c>
      <c r="C145" s="85" t="s">
        <v>527</v>
      </c>
      <c r="E145" s="85" t="s">
        <v>527</v>
      </c>
      <c r="I145" s="87">
        <v>22</v>
      </c>
    </row>
    <row r="146" spans="2:9" x14ac:dyDescent="0.2">
      <c r="B146" s="89">
        <v>756</v>
      </c>
      <c r="C146" s="108" t="s">
        <v>526</v>
      </c>
      <c r="D146" s="109"/>
      <c r="E146" s="108" t="s">
        <v>526</v>
      </c>
      <c r="F146" s="109"/>
      <c r="G146" s="109"/>
      <c r="H146" s="109"/>
      <c r="I146" s="92">
        <v>-70</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topLeftCell="A27"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660</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1679</v>
      </c>
      <c r="D11" s="81" t="s">
        <v>645</v>
      </c>
      <c r="E11" s="85" t="s">
        <v>644</v>
      </c>
      <c r="F11" s="82"/>
      <c r="G11" s="83" t="s">
        <v>643</v>
      </c>
      <c r="H11" s="86" t="s">
        <v>642</v>
      </c>
      <c r="I11" s="87">
        <f>I12+I13</f>
        <v>3646</v>
      </c>
    </row>
    <row r="12" spans="2:14" x14ac:dyDescent="0.2">
      <c r="B12" s="84">
        <f>I11-B11</f>
        <v>1967</v>
      </c>
      <c r="D12" s="85" t="s">
        <v>632</v>
      </c>
      <c r="E12" s="66" t="s">
        <v>631</v>
      </c>
      <c r="F12" s="82"/>
      <c r="G12" s="88" t="s">
        <v>641</v>
      </c>
      <c r="H12" s="83"/>
      <c r="I12" s="87">
        <v>3646</v>
      </c>
    </row>
    <row r="13" spans="2:14" x14ac:dyDescent="0.2">
      <c r="B13" s="84">
        <v>16</v>
      </c>
      <c r="D13" s="81" t="s">
        <v>640</v>
      </c>
      <c r="E13" s="85" t="s">
        <v>564</v>
      </c>
      <c r="F13" s="82"/>
      <c r="G13" s="88" t="s">
        <v>639</v>
      </c>
      <c r="I13" s="87">
        <v>0</v>
      </c>
    </row>
    <row r="14" spans="2:14" x14ac:dyDescent="0.2">
      <c r="B14" s="84">
        <f>B12-B13</f>
        <v>1951</v>
      </c>
      <c r="D14" s="81" t="s">
        <v>638</v>
      </c>
      <c r="E14" s="66" t="s">
        <v>637</v>
      </c>
      <c r="F14" s="82"/>
      <c r="G14" s="88"/>
      <c r="H14" s="83"/>
      <c r="I14" s="87"/>
    </row>
    <row r="15" spans="2:14" ht="7.15" customHeight="1" x14ac:dyDescent="0.2">
      <c r="B15" s="84"/>
      <c r="F15" s="82"/>
      <c r="G15" s="83"/>
      <c r="H15" s="83"/>
      <c r="I15" s="87"/>
    </row>
    <row r="16" spans="2:14" x14ac:dyDescent="0.2">
      <c r="B16" s="89">
        <f>B11+B12</f>
        <v>3646</v>
      </c>
      <c r="C16" s="78"/>
      <c r="D16" s="90" t="s">
        <v>553</v>
      </c>
      <c r="E16" s="78"/>
      <c r="F16" s="91"/>
      <c r="G16" s="90" t="s">
        <v>553</v>
      </c>
      <c r="H16" s="78"/>
      <c r="I16" s="92">
        <f>I11</f>
        <v>3646</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2524</v>
      </c>
      <c r="D26" s="81" t="s">
        <v>634</v>
      </c>
      <c r="E26" s="85" t="s">
        <v>633</v>
      </c>
      <c r="F26" s="82"/>
      <c r="G26" s="88" t="s">
        <v>632</v>
      </c>
      <c r="H26" s="68" t="s">
        <v>631</v>
      </c>
      <c r="I26" s="87">
        <f>+B12</f>
        <v>1967</v>
      </c>
    </row>
    <row r="27" spans="2:9" x14ac:dyDescent="0.2">
      <c r="B27" s="84">
        <v>2142</v>
      </c>
      <c r="D27" s="85" t="s">
        <v>630</v>
      </c>
      <c r="F27" s="82"/>
      <c r="G27" s="83"/>
      <c r="H27" s="83"/>
      <c r="I27" s="87"/>
    </row>
    <row r="28" spans="2:9" x14ac:dyDescent="0.2">
      <c r="B28" s="84">
        <f>B29+B30</f>
        <v>382</v>
      </c>
      <c r="D28" s="85" t="s">
        <v>629</v>
      </c>
      <c r="F28" s="82"/>
      <c r="G28" s="83"/>
      <c r="H28" s="83"/>
      <c r="I28" s="87"/>
    </row>
    <row r="29" spans="2:9" x14ac:dyDescent="0.2">
      <c r="B29" s="84">
        <v>381</v>
      </c>
      <c r="D29" s="85" t="s">
        <v>628</v>
      </c>
      <c r="F29" s="82"/>
      <c r="G29" s="83"/>
      <c r="H29" s="83"/>
      <c r="I29" s="87"/>
    </row>
    <row r="30" spans="2:9" x14ac:dyDescent="0.2">
      <c r="B30" s="84">
        <v>1</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-557</v>
      </c>
      <c r="D33" s="85" t="s">
        <v>621</v>
      </c>
      <c r="E33" s="66" t="s">
        <v>620</v>
      </c>
      <c r="F33" s="82"/>
      <c r="G33" s="83"/>
      <c r="H33" s="83"/>
      <c r="I33" s="87"/>
    </row>
    <row r="34" spans="2:9" x14ac:dyDescent="0.2">
      <c r="B34" s="84"/>
      <c r="F34" s="82"/>
      <c r="G34" s="83"/>
      <c r="H34" s="83"/>
      <c r="I34" s="87"/>
    </row>
    <row r="35" spans="2:9" x14ac:dyDescent="0.2">
      <c r="B35" s="89">
        <f>B26+B31+B32+B33</f>
        <v>1967</v>
      </c>
      <c r="C35" s="78"/>
      <c r="D35" s="90" t="s">
        <v>553</v>
      </c>
      <c r="E35" s="78"/>
      <c r="F35" s="91"/>
      <c r="G35" s="90" t="s">
        <v>553</v>
      </c>
      <c r="H35" s="78"/>
      <c r="I35" s="92">
        <f>I26</f>
        <v>1967</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-557</v>
      </c>
    </row>
    <row r="43" spans="2:9" ht="15" x14ac:dyDescent="0.2">
      <c r="B43" s="84">
        <v>0</v>
      </c>
      <c r="C43" s="58"/>
      <c r="D43" s="95" t="s">
        <v>617</v>
      </c>
      <c r="F43" s="62"/>
      <c r="G43" s="79" t="s">
        <v>619</v>
      </c>
      <c r="H43" s="96" t="s">
        <v>618</v>
      </c>
      <c r="I43" s="87">
        <f>I44+I45+I47+I48+I49</f>
        <v>1</v>
      </c>
    </row>
    <row r="44" spans="2:9" x14ac:dyDescent="0.2">
      <c r="B44" s="84">
        <v>0</v>
      </c>
      <c r="D44" s="85" t="s">
        <v>616</v>
      </c>
      <c r="F44" s="82"/>
      <c r="G44" s="95" t="s">
        <v>617</v>
      </c>
      <c r="I44" s="87">
        <v>1</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-556</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-556</v>
      </c>
      <c r="C52" s="78"/>
      <c r="D52" s="78" t="s">
        <v>553</v>
      </c>
      <c r="E52" s="78"/>
      <c r="F52" s="91"/>
      <c r="G52" s="78" t="s">
        <v>553</v>
      </c>
      <c r="H52" s="78"/>
      <c r="I52" s="92">
        <f>I42+I43+I50</f>
        <v>-556</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-556</v>
      </c>
    </row>
    <row r="60" spans="2:9" x14ac:dyDescent="0.2">
      <c r="B60" s="84">
        <v>0</v>
      </c>
      <c r="D60" s="85" t="s">
        <v>605</v>
      </c>
      <c r="F60" s="82"/>
      <c r="G60" s="88" t="s">
        <v>604</v>
      </c>
      <c r="H60" s="85"/>
      <c r="I60" s="87">
        <f>I61+I62</f>
        <v>1</v>
      </c>
    </row>
    <row r="61" spans="2:9" x14ac:dyDescent="0.2">
      <c r="B61" s="84">
        <v>0</v>
      </c>
      <c r="D61" s="85" t="s">
        <v>603</v>
      </c>
      <c r="F61" s="82"/>
      <c r="G61" s="88" t="s">
        <v>602</v>
      </c>
      <c r="I61" s="87">
        <v>0</v>
      </c>
    </row>
    <row r="62" spans="2:9" x14ac:dyDescent="0.2">
      <c r="B62" s="84">
        <v>1</v>
      </c>
      <c r="D62" s="81" t="s">
        <v>601</v>
      </c>
      <c r="E62" s="85" t="s">
        <v>600</v>
      </c>
      <c r="F62" s="82"/>
      <c r="G62" s="88" t="s">
        <v>599</v>
      </c>
      <c r="I62" s="87">
        <v>1</v>
      </c>
    </row>
    <row r="63" spans="2:9" x14ac:dyDescent="0.2">
      <c r="B63" s="84"/>
      <c r="E63" s="85" t="s">
        <v>598</v>
      </c>
      <c r="F63" s="82"/>
      <c r="G63" s="83" t="s">
        <v>597</v>
      </c>
      <c r="H63" s="81" t="s">
        <v>596</v>
      </c>
      <c r="I63" s="87">
        <f>I64+I65+I66</f>
        <v>909</v>
      </c>
    </row>
    <row r="64" spans="2:9" x14ac:dyDescent="0.2">
      <c r="B64" s="84">
        <f>B65+B66+B67</f>
        <v>76</v>
      </c>
      <c r="D64" s="81" t="s">
        <v>597</v>
      </c>
      <c r="E64" s="81" t="s">
        <v>596</v>
      </c>
      <c r="F64" s="82"/>
      <c r="G64" s="85" t="s">
        <v>595</v>
      </c>
      <c r="I64" s="87">
        <v>0</v>
      </c>
    </row>
    <row r="65" spans="2:9" x14ac:dyDescent="0.2">
      <c r="B65" s="84">
        <v>32</v>
      </c>
      <c r="D65" s="85" t="s">
        <v>595</v>
      </c>
      <c r="F65" s="82"/>
      <c r="G65" s="88" t="s">
        <v>594</v>
      </c>
      <c r="I65" s="87">
        <v>0</v>
      </c>
    </row>
    <row r="66" spans="2:9" x14ac:dyDescent="0.2">
      <c r="B66" s="84">
        <v>0</v>
      </c>
      <c r="D66" s="85" t="s">
        <v>594</v>
      </c>
      <c r="F66" s="82"/>
      <c r="G66" s="88" t="s">
        <v>593</v>
      </c>
      <c r="I66" s="87">
        <v>909</v>
      </c>
    </row>
    <row r="67" spans="2:9" x14ac:dyDescent="0.2">
      <c r="B67" s="84">
        <v>44</v>
      </c>
      <c r="D67" s="85" t="s">
        <v>593</v>
      </c>
      <c r="F67" s="82"/>
      <c r="G67" s="83"/>
      <c r="H67" s="83"/>
      <c r="I67" s="87"/>
    </row>
    <row r="68" spans="2:9" x14ac:dyDescent="0.2">
      <c r="B68" s="84">
        <f>I70-B59-B62-B64</f>
        <v>277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354</v>
      </c>
      <c r="C70" s="78"/>
      <c r="D70" s="78" t="s">
        <v>553</v>
      </c>
      <c r="E70" s="78"/>
      <c r="F70" s="91"/>
      <c r="G70" s="78" t="s">
        <v>553</v>
      </c>
      <c r="H70" s="78"/>
      <c r="I70" s="92">
        <f>I59+I60+I63</f>
        <v>354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277</v>
      </c>
    </row>
    <row r="78" spans="2:9" x14ac:dyDescent="0.2">
      <c r="B78" s="84"/>
      <c r="E78" s="85" t="s">
        <v>585</v>
      </c>
      <c r="F78" s="82"/>
      <c r="G78" s="88"/>
      <c r="H78" s="85"/>
      <c r="I78" s="87"/>
    </row>
    <row r="79" spans="2:9" x14ac:dyDescent="0.2">
      <c r="B79" s="84">
        <f>I82-B77</f>
        <v>277</v>
      </c>
      <c r="D79" s="85" t="s">
        <v>580</v>
      </c>
      <c r="E79" s="68" t="s">
        <v>584</v>
      </c>
      <c r="F79" s="82"/>
      <c r="G79" s="83"/>
      <c r="H79" s="83"/>
      <c r="I79" s="87"/>
    </row>
    <row r="80" spans="2:9" x14ac:dyDescent="0.2">
      <c r="B80" s="84">
        <f>B79-B13</f>
        <v>261</v>
      </c>
      <c r="D80" s="85" t="s">
        <v>583</v>
      </c>
      <c r="E80" s="66" t="s">
        <v>579</v>
      </c>
      <c r="F80" s="82"/>
      <c r="G80" s="83"/>
      <c r="H80" s="83"/>
      <c r="I80" s="87"/>
    </row>
    <row r="81" spans="2:9" x14ac:dyDescent="0.2">
      <c r="B81" s="84"/>
      <c r="F81" s="82"/>
      <c r="G81" s="83"/>
      <c r="H81" s="83"/>
      <c r="I81" s="87"/>
    </row>
    <row r="82" spans="2:9" x14ac:dyDescent="0.2">
      <c r="B82" s="89">
        <f>B77+B79</f>
        <v>277</v>
      </c>
      <c r="C82" s="78"/>
      <c r="D82" s="78" t="s">
        <v>553</v>
      </c>
      <c r="E82" s="78"/>
      <c r="F82" s="91"/>
      <c r="G82" s="78" t="s">
        <v>553</v>
      </c>
      <c r="H82" s="78"/>
      <c r="I82" s="92">
        <f>I77</f>
        <v>277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261</v>
      </c>
      <c r="D92" s="85" t="s">
        <v>567</v>
      </c>
      <c r="E92" s="66" t="s">
        <v>566</v>
      </c>
      <c r="F92" s="82"/>
      <c r="G92" s="85" t="s">
        <v>580</v>
      </c>
      <c r="H92" s="66" t="s">
        <v>579</v>
      </c>
      <c r="I92" s="87">
        <f>+B80</f>
        <v>261</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261</v>
      </c>
      <c r="C99" s="78"/>
      <c r="D99" s="78" t="s">
        <v>553</v>
      </c>
      <c r="E99" s="78"/>
      <c r="F99" s="91"/>
      <c r="G99" s="78" t="s">
        <v>553</v>
      </c>
      <c r="H99" s="78"/>
      <c r="I99" s="92">
        <f>I92+I93+I96</f>
        <v>261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19</v>
      </c>
      <c r="D106" s="85" t="s">
        <v>570</v>
      </c>
      <c r="E106" s="103" t="s">
        <v>569</v>
      </c>
      <c r="F106" s="82"/>
      <c r="G106" s="83"/>
      <c r="H106" s="83"/>
      <c r="I106" s="82"/>
    </row>
    <row r="107" spans="2:9" x14ac:dyDescent="0.2">
      <c r="B107" s="84">
        <v>19</v>
      </c>
      <c r="D107" s="85" t="s">
        <v>568</v>
      </c>
      <c r="E107" s="85"/>
      <c r="F107" s="82"/>
      <c r="G107" s="85" t="s">
        <v>567</v>
      </c>
      <c r="H107" s="68" t="s">
        <v>566</v>
      </c>
      <c r="I107" s="87"/>
    </row>
    <row r="108" spans="2:9" x14ac:dyDescent="0.2">
      <c r="B108" s="84">
        <f>-B13</f>
        <v>-16</v>
      </c>
      <c r="D108" s="85" t="s">
        <v>565</v>
      </c>
      <c r="E108" s="86" t="s">
        <v>564</v>
      </c>
      <c r="F108" s="82"/>
      <c r="G108" s="85"/>
      <c r="H108" s="67" t="s">
        <v>563</v>
      </c>
      <c r="I108" s="87">
        <f>B92</f>
        <v>261</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258</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261</v>
      </c>
      <c r="C115" s="78"/>
      <c r="D115" s="78" t="s">
        <v>553</v>
      </c>
      <c r="E115" s="106"/>
      <c r="F115" s="91"/>
      <c r="G115" s="78" t="s">
        <v>553</v>
      </c>
      <c r="H115" s="78"/>
      <c r="I115" s="92">
        <f>I108</f>
        <v>261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258</v>
      </c>
    </row>
    <row r="123" spans="2:9" ht="15" x14ac:dyDescent="0.2">
      <c r="B123" s="84">
        <f>B125+B128+B131+B134+B137+B142+B143+B144</f>
        <v>-419</v>
      </c>
      <c r="C123" s="79"/>
      <c r="D123" s="58"/>
      <c r="E123" s="85" t="s">
        <v>548</v>
      </c>
      <c r="F123" s="58"/>
      <c r="G123" s="58"/>
      <c r="H123" s="58"/>
      <c r="I123" s="87">
        <f>I125+I128+I131+I134+I137+I142+I143+I144</f>
        <v>-677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-211</v>
      </c>
      <c r="E128" s="85" t="s">
        <v>544</v>
      </c>
      <c r="I128" s="87">
        <f>I129+I130</f>
        <v>-121</v>
      </c>
    </row>
    <row r="129" spans="2:9" x14ac:dyDescent="0.2">
      <c r="B129" s="84">
        <v>54</v>
      </c>
      <c r="E129" s="85" t="s">
        <v>543</v>
      </c>
      <c r="I129" s="87">
        <v>0</v>
      </c>
    </row>
    <row r="130" spans="2:9" x14ac:dyDescent="0.2">
      <c r="B130" s="84">
        <v>-265</v>
      </c>
      <c r="E130" s="85" t="s">
        <v>542</v>
      </c>
      <c r="I130" s="87">
        <v>-121</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251</v>
      </c>
    </row>
    <row r="135" spans="2:9" x14ac:dyDescent="0.2">
      <c r="B135" s="84">
        <v>0</v>
      </c>
      <c r="E135" s="85" t="s">
        <v>537</v>
      </c>
      <c r="I135" s="87">
        <v>251</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-208</v>
      </c>
      <c r="C144" s="85" t="s">
        <v>528</v>
      </c>
      <c r="E144" s="85" t="s">
        <v>528</v>
      </c>
      <c r="I144" s="87">
        <f>I145+I146</f>
        <v>-807</v>
      </c>
    </row>
    <row r="145" spans="2:9" x14ac:dyDescent="0.2">
      <c r="B145" s="84">
        <v>-190</v>
      </c>
      <c r="C145" s="85" t="s">
        <v>527</v>
      </c>
      <c r="E145" s="85" t="s">
        <v>527</v>
      </c>
      <c r="I145" s="87">
        <v>0</v>
      </c>
    </row>
    <row r="146" spans="2:9" x14ac:dyDescent="0.2">
      <c r="B146" s="89">
        <v>-18</v>
      </c>
      <c r="C146" s="108" t="s">
        <v>526</v>
      </c>
      <c r="D146" s="109"/>
      <c r="E146" s="108" t="s">
        <v>526</v>
      </c>
      <c r="F146" s="109"/>
      <c r="G146" s="109"/>
      <c r="H146" s="109"/>
      <c r="I146" s="92">
        <v>-807</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661</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284844</v>
      </c>
      <c r="D11" s="81" t="s">
        <v>645</v>
      </c>
      <c r="E11" s="85" t="s">
        <v>644</v>
      </c>
      <c r="F11" s="82"/>
      <c r="G11" s="83" t="s">
        <v>643</v>
      </c>
      <c r="H11" s="86" t="s">
        <v>642</v>
      </c>
      <c r="I11" s="87">
        <f>I12+I13</f>
        <v>525682</v>
      </c>
    </row>
    <row r="12" spans="2:14" x14ac:dyDescent="0.2">
      <c r="B12" s="84">
        <f>I11-B11</f>
        <v>240838</v>
      </c>
      <c r="D12" s="85" t="s">
        <v>632</v>
      </c>
      <c r="E12" s="66" t="s">
        <v>631</v>
      </c>
      <c r="F12" s="82"/>
      <c r="G12" s="88" t="s">
        <v>641</v>
      </c>
      <c r="H12" s="83"/>
      <c r="I12" s="87">
        <v>524842</v>
      </c>
    </row>
    <row r="13" spans="2:14" x14ac:dyDescent="0.2">
      <c r="B13" s="84">
        <v>41372</v>
      </c>
      <c r="D13" s="81" t="s">
        <v>640</v>
      </c>
      <c r="E13" s="85" t="s">
        <v>564</v>
      </c>
      <c r="F13" s="82"/>
      <c r="G13" s="88" t="s">
        <v>639</v>
      </c>
      <c r="I13" s="87">
        <v>840</v>
      </c>
    </row>
    <row r="14" spans="2:14" x14ac:dyDescent="0.2">
      <c r="B14" s="84">
        <f>B12-B13</f>
        <v>199466</v>
      </c>
      <c r="D14" s="81" t="s">
        <v>638</v>
      </c>
      <c r="E14" s="66" t="s">
        <v>637</v>
      </c>
      <c r="F14" s="82"/>
      <c r="G14" s="88"/>
      <c r="H14" s="83"/>
      <c r="I14" s="87"/>
    </row>
    <row r="15" spans="2:14" ht="7.15" customHeight="1" x14ac:dyDescent="0.2">
      <c r="B15" s="84"/>
      <c r="F15" s="82"/>
      <c r="G15" s="83"/>
      <c r="H15" s="83"/>
      <c r="I15" s="87"/>
    </row>
    <row r="16" spans="2:14" x14ac:dyDescent="0.2">
      <c r="B16" s="89">
        <f>B11+B12</f>
        <v>525682</v>
      </c>
      <c r="C16" s="78"/>
      <c r="D16" s="90" t="s">
        <v>553</v>
      </c>
      <c r="E16" s="78"/>
      <c r="F16" s="91"/>
      <c r="G16" s="90" t="s">
        <v>553</v>
      </c>
      <c r="H16" s="78"/>
      <c r="I16" s="92">
        <f>I11</f>
        <v>525682</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160532</v>
      </c>
      <c r="D26" s="81" t="s">
        <v>634</v>
      </c>
      <c r="E26" s="85" t="s">
        <v>633</v>
      </c>
      <c r="F26" s="82"/>
      <c r="G26" s="88" t="s">
        <v>632</v>
      </c>
      <c r="H26" s="68" t="s">
        <v>631</v>
      </c>
      <c r="I26" s="87">
        <f>+B12</f>
        <v>240838</v>
      </c>
    </row>
    <row r="27" spans="2:9" x14ac:dyDescent="0.2">
      <c r="B27" s="84">
        <v>124543</v>
      </c>
      <c r="D27" s="85" t="s">
        <v>630</v>
      </c>
      <c r="F27" s="82"/>
      <c r="G27" s="83"/>
      <c r="H27" s="83"/>
      <c r="I27" s="87"/>
    </row>
    <row r="28" spans="2:9" x14ac:dyDescent="0.2">
      <c r="B28" s="84">
        <f>B29+B30</f>
        <v>35989</v>
      </c>
      <c r="D28" s="85" t="s">
        <v>629</v>
      </c>
      <c r="F28" s="82"/>
      <c r="G28" s="83"/>
      <c r="H28" s="83"/>
      <c r="I28" s="87"/>
    </row>
    <row r="29" spans="2:9" x14ac:dyDescent="0.2">
      <c r="B29" s="84">
        <v>35870</v>
      </c>
      <c r="D29" s="85" t="s">
        <v>628</v>
      </c>
      <c r="F29" s="82"/>
      <c r="G29" s="83"/>
      <c r="H29" s="83"/>
      <c r="I29" s="87"/>
    </row>
    <row r="30" spans="2:9" x14ac:dyDescent="0.2">
      <c r="B30" s="84">
        <v>119</v>
      </c>
      <c r="D30" s="85" t="s">
        <v>627</v>
      </c>
      <c r="F30" s="82"/>
      <c r="G30" s="83"/>
      <c r="H30" s="83"/>
      <c r="I30" s="87"/>
    </row>
    <row r="31" spans="2:9" ht="12.75" customHeight="1" x14ac:dyDescent="0.2">
      <c r="B31" s="84">
        <v>7384</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72922</v>
      </c>
      <c r="D33" s="85" t="s">
        <v>621</v>
      </c>
      <c r="E33" s="66" t="s">
        <v>620</v>
      </c>
      <c r="F33" s="82"/>
      <c r="G33" s="83"/>
      <c r="H33" s="83"/>
      <c r="I33" s="87"/>
    </row>
    <row r="34" spans="2:9" x14ac:dyDescent="0.2">
      <c r="B34" s="84"/>
      <c r="F34" s="82"/>
      <c r="G34" s="83"/>
      <c r="H34" s="83"/>
      <c r="I34" s="87"/>
    </row>
    <row r="35" spans="2:9" x14ac:dyDescent="0.2">
      <c r="B35" s="89">
        <f>B26+B31+B32+B33</f>
        <v>240838</v>
      </c>
      <c r="C35" s="78"/>
      <c r="D35" s="90" t="s">
        <v>553</v>
      </c>
      <c r="E35" s="78"/>
      <c r="F35" s="91"/>
      <c r="G35" s="90" t="s">
        <v>553</v>
      </c>
      <c r="H35" s="78"/>
      <c r="I35" s="92">
        <f>I26</f>
        <v>240838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21091</v>
      </c>
      <c r="D42" s="81" t="s">
        <v>619</v>
      </c>
      <c r="E42" s="88" t="s">
        <v>618</v>
      </c>
      <c r="F42" s="82"/>
      <c r="G42" s="85" t="s">
        <v>621</v>
      </c>
      <c r="H42" s="66" t="s">
        <v>620</v>
      </c>
      <c r="I42" s="87">
        <f>+B33</f>
        <v>72922</v>
      </c>
    </row>
    <row r="43" spans="2:9" ht="15" x14ac:dyDescent="0.2">
      <c r="B43" s="84">
        <v>21091</v>
      </c>
      <c r="C43" s="58"/>
      <c r="D43" s="95" t="s">
        <v>617</v>
      </c>
      <c r="F43" s="62"/>
      <c r="G43" s="79" t="s">
        <v>619</v>
      </c>
      <c r="H43" s="96" t="s">
        <v>618</v>
      </c>
      <c r="I43" s="87">
        <f>I44+I45+I47+I48+I49</f>
        <v>47732</v>
      </c>
    </row>
    <row r="44" spans="2:9" x14ac:dyDescent="0.2">
      <c r="B44" s="84">
        <v>0</v>
      </c>
      <c r="D44" s="85" t="s">
        <v>616</v>
      </c>
      <c r="F44" s="82"/>
      <c r="G44" s="95" t="s">
        <v>617</v>
      </c>
      <c r="I44" s="87">
        <v>47732</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68739</v>
      </c>
      <c r="D49" s="85" t="s">
        <v>607</v>
      </c>
      <c r="E49" s="66" t="s">
        <v>606</v>
      </c>
      <c r="F49" s="82"/>
      <c r="G49" s="85" t="s">
        <v>612</v>
      </c>
      <c r="H49" s="85"/>
      <c r="I49" s="87">
        <v>0</v>
      </c>
    </row>
    <row r="50" spans="2:9" x14ac:dyDescent="0.2">
      <c r="B50" s="84"/>
      <c r="D50" s="85"/>
      <c r="E50" s="85"/>
      <c r="F50" s="82"/>
      <c r="G50" s="85" t="s">
        <v>611</v>
      </c>
      <c r="H50" s="85"/>
      <c r="I50" s="87">
        <v>-30824</v>
      </c>
    </row>
    <row r="51" spans="2:9" x14ac:dyDescent="0.2">
      <c r="B51" s="84"/>
      <c r="F51" s="82"/>
      <c r="G51" s="85"/>
      <c r="I51" s="87"/>
    </row>
    <row r="52" spans="2:9" x14ac:dyDescent="0.2">
      <c r="B52" s="89">
        <f>B42+B49</f>
        <v>89830</v>
      </c>
      <c r="C52" s="78"/>
      <c r="D52" s="78" t="s">
        <v>553</v>
      </c>
      <c r="E52" s="78"/>
      <c r="F52" s="91"/>
      <c r="G52" s="78" t="s">
        <v>553</v>
      </c>
      <c r="H52" s="78"/>
      <c r="I52" s="92">
        <f>I42+I43+I50</f>
        <v>89830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9942</v>
      </c>
      <c r="D59" s="81" t="s">
        <v>609</v>
      </c>
      <c r="E59" s="86" t="s">
        <v>608</v>
      </c>
      <c r="F59" s="82"/>
      <c r="G59" s="88" t="s">
        <v>607</v>
      </c>
      <c r="H59" s="66" t="s">
        <v>606</v>
      </c>
      <c r="I59" s="87">
        <f>+B49</f>
        <v>68739</v>
      </c>
    </row>
    <row r="60" spans="2:9" x14ac:dyDescent="0.2">
      <c r="B60" s="84">
        <v>9942</v>
      </c>
      <c r="D60" s="85" t="s">
        <v>605</v>
      </c>
      <c r="F60" s="82"/>
      <c r="G60" s="88" t="s">
        <v>604</v>
      </c>
      <c r="H60" s="85"/>
      <c r="I60" s="87">
        <f>I61+I62</f>
        <v>119</v>
      </c>
    </row>
    <row r="61" spans="2:9" x14ac:dyDescent="0.2">
      <c r="B61" s="84">
        <v>0</v>
      </c>
      <c r="D61" s="85" t="s">
        <v>603</v>
      </c>
      <c r="F61" s="82"/>
      <c r="G61" s="88" t="s">
        <v>602</v>
      </c>
      <c r="I61" s="87">
        <v>0</v>
      </c>
    </row>
    <row r="62" spans="2:9" x14ac:dyDescent="0.2">
      <c r="B62" s="84">
        <v>119</v>
      </c>
      <c r="D62" s="81" t="s">
        <v>601</v>
      </c>
      <c r="E62" s="85" t="s">
        <v>600</v>
      </c>
      <c r="F62" s="82"/>
      <c r="G62" s="88" t="s">
        <v>599</v>
      </c>
      <c r="I62" s="87">
        <v>119</v>
      </c>
    </row>
    <row r="63" spans="2:9" x14ac:dyDescent="0.2">
      <c r="B63" s="84"/>
      <c r="E63" s="85" t="s">
        <v>598</v>
      </c>
      <c r="F63" s="82"/>
      <c r="G63" s="83" t="s">
        <v>597</v>
      </c>
      <c r="H63" s="81" t="s">
        <v>596</v>
      </c>
      <c r="I63" s="87">
        <f>I64+I65+I66</f>
        <v>1839</v>
      </c>
    </row>
    <row r="64" spans="2:9" x14ac:dyDescent="0.2">
      <c r="B64" s="84">
        <f>B65+B66+B67</f>
        <v>4885</v>
      </c>
      <c r="D64" s="81" t="s">
        <v>597</v>
      </c>
      <c r="E64" s="81" t="s">
        <v>596</v>
      </c>
      <c r="F64" s="82"/>
      <c r="G64" s="85" t="s">
        <v>595</v>
      </c>
      <c r="I64" s="87">
        <v>0</v>
      </c>
    </row>
    <row r="65" spans="2:9" x14ac:dyDescent="0.2">
      <c r="B65" s="84">
        <v>548</v>
      </c>
      <c r="D65" s="85" t="s">
        <v>595</v>
      </c>
      <c r="F65" s="82"/>
      <c r="G65" s="88" t="s">
        <v>594</v>
      </c>
      <c r="I65" s="87">
        <v>7</v>
      </c>
    </row>
    <row r="66" spans="2:9" x14ac:dyDescent="0.2">
      <c r="B66" s="84">
        <v>0</v>
      </c>
      <c r="D66" s="85" t="s">
        <v>594</v>
      </c>
      <c r="F66" s="82"/>
      <c r="G66" s="88" t="s">
        <v>593</v>
      </c>
      <c r="I66" s="87">
        <v>1832</v>
      </c>
    </row>
    <row r="67" spans="2:9" x14ac:dyDescent="0.2">
      <c r="B67" s="84">
        <v>4337</v>
      </c>
      <c r="D67" s="85" t="s">
        <v>593</v>
      </c>
      <c r="F67" s="82"/>
      <c r="G67" s="83"/>
      <c r="H67" s="83"/>
      <c r="I67" s="87"/>
    </row>
    <row r="68" spans="2:9" x14ac:dyDescent="0.2">
      <c r="B68" s="84">
        <f>I70-B59-B62-B64</f>
        <v>55751</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70697</v>
      </c>
      <c r="C70" s="78"/>
      <c r="D70" s="78" t="s">
        <v>553</v>
      </c>
      <c r="E70" s="78"/>
      <c r="F70" s="91"/>
      <c r="G70" s="78" t="s">
        <v>553</v>
      </c>
      <c r="H70" s="78"/>
      <c r="I70" s="92">
        <f>I59+I60+I63</f>
        <v>70697</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55751</v>
      </c>
    </row>
    <row r="78" spans="2:9" x14ac:dyDescent="0.2">
      <c r="B78" s="84"/>
      <c r="E78" s="85" t="s">
        <v>585</v>
      </c>
      <c r="F78" s="82"/>
      <c r="G78" s="88"/>
      <c r="H78" s="85"/>
      <c r="I78" s="87"/>
    </row>
    <row r="79" spans="2:9" x14ac:dyDescent="0.2">
      <c r="B79" s="84">
        <f>I82-B77</f>
        <v>55751</v>
      </c>
      <c r="D79" s="85" t="s">
        <v>580</v>
      </c>
      <c r="E79" s="68" t="s">
        <v>584</v>
      </c>
      <c r="F79" s="82"/>
      <c r="G79" s="83"/>
      <c r="H79" s="83"/>
      <c r="I79" s="87"/>
    </row>
    <row r="80" spans="2:9" x14ac:dyDescent="0.2">
      <c r="B80" s="84">
        <f>B79-B13</f>
        <v>14379</v>
      </c>
      <c r="D80" s="85" t="s">
        <v>583</v>
      </c>
      <c r="E80" s="66" t="s">
        <v>579</v>
      </c>
      <c r="F80" s="82"/>
      <c r="G80" s="83"/>
      <c r="H80" s="83"/>
      <c r="I80" s="87"/>
    </row>
    <row r="81" spans="2:9" x14ac:dyDescent="0.2">
      <c r="B81" s="84"/>
      <c r="F81" s="82"/>
      <c r="G81" s="83"/>
      <c r="H81" s="83"/>
      <c r="I81" s="87"/>
    </row>
    <row r="82" spans="2:9" x14ac:dyDescent="0.2">
      <c r="B82" s="89">
        <f>B77+B79</f>
        <v>55751</v>
      </c>
      <c r="C82" s="78"/>
      <c r="D82" s="78" t="s">
        <v>553</v>
      </c>
      <c r="E82" s="78"/>
      <c r="F82" s="91"/>
      <c r="G82" s="78" t="s">
        <v>553</v>
      </c>
      <c r="H82" s="78"/>
      <c r="I82" s="92">
        <f>I77</f>
        <v>55751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33917</v>
      </c>
      <c r="D92" s="85" t="s">
        <v>567</v>
      </c>
      <c r="E92" s="66" t="s">
        <v>566</v>
      </c>
      <c r="F92" s="82"/>
      <c r="G92" s="85" t="s">
        <v>580</v>
      </c>
      <c r="H92" s="66" t="s">
        <v>579</v>
      </c>
      <c r="I92" s="87">
        <f>+B80</f>
        <v>14379</v>
      </c>
    </row>
    <row r="93" spans="2:9" x14ac:dyDescent="0.2">
      <c r="B93" s="84"/>
      <c r="E93" s="68" t="s">
        <v>563</v>
      </c>
      <c r="F93" s="82"/>
      <c r="G93" s="88" t="s">
        <v>578</v>
      </c>
      <c r="H93" s="81" t="s">
        <v>577</v>
      </c>
      <c r="I93" s="87">
        <f>I94+I95</f>
        <v>19538</v>
      </c>
    </row>
    <row r="94" spans="2:9" x14ac:dyDescent="0.2">
      <c r="B94" s="84"/>
      <c r="E94" s="85"/>
      <c r="F94" s="82"/>
      <c r="G94" s="88" t="s">
        <v>576</v>
      </c>
      <c r="I94" s="87">
        <v>19449</v>
      </c>
    </row>
    <row r="95" spans="2:9" x14ac:dyDescent="0.2">
      <c r="B95" s="84"/>
      <c r="E95" s="85"/>
      <c r="F95" s="82"/>
      <c r="G95" s="88" t="s">
        <v>575</v>
      </c>
      <c r="I95" s="87">
        <v>89</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33917</v>
      </c>
      <c r="C99" s="78"/>
      <c r="D99" s="78" t="s">
        <v>553</v>
      </c>
      <c r="E99" s="78"/>
      <c r="F99" s="91"/>
      <c r="G99" s="78" t="s">
        <v>553</v>
      </c>
      <c r="H99" s="78"/>
      <c r="I99" s="92">
        <f>I92+I93+I96</f>
        <v>33917</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62816</v>
      </c>
      <c r="D106" s="85" t="s">
        <v>570</v>
      </c>
      <c r="E106" s="103" t="s">
        <v>569</v>
      </c>
      <c r="F106" s="82"/>
      <c r="G106" s="83"/>
      <c r="H106" s="83"/>
      <c r="I106" s="82"/>
    </row>
    <row r="107" spans="2:9" x14ac:dyDescent="0.2">
      <c r="B107" s="84">
        <v>60863</v>
      </c>
      <c r="D107" s="85" t="s">
        <v>568</v>
      </c>
      <c r="E107" s="85"/>
      <c r="F107" s="82"/>
      <c r="G107" s="85" t="s">
        <v>567</v>
      </c>
      <c r="H107" s="68" t="s">
        <v>566</v>
      </c>
      <c r="I107" s="87"/>
    </row>
    <row r="108" spans="2:9" x14ac:dyDescent="0.2">
      <c r="B108" s="84">
        <f>-B13</f>
        <v>-41372</v>
      </c>
      <c r="D108" s="85" t="s">
        <v>565</v>
      </c>
      <c r="E108" s="86" t="s">
        <v>564</v>
      </c>
      <c r="F108" s="82"/>
      <c r="G108" s="85"/>
      <c r="H108" s="67" t="s">
        <v>563</v>
      </c>
      <c r="I108" s="87">
        <f>B92</f>
        <v>33917</v>
      </c>
    </row>
    <row r="109" spans="2:9" x14ac:dyDescent="0.2">
      <c r="B109" s="84">
        <v>1953</v>
      </c>
      <c r="D109" s="95" t="s">
        <v>562</v>
      </c>
      <c r="E109" s="85" t="s">
        <v>561</v>
      </c>
      <c r="F109" s="82"/>
      <c r="H109" s="104"/>
      <c r="I109" s="105"/>
    </row>
    <row r="110" spans="2:9" x14ac:dyDescent="0.2">
      <c r="B110" s="84">
        <v>0</v>
      </c>
      <c r="D110" s="85" t="s">
        <v>560</v>
      </c>
      <c r="E110" s="85" t="s">
        <v>559</v>
      </c>
      <c r="F110" s="82"/>
      <c r="G110" s="93"/>
      <c r="I110" s="87"/>
    </row>
    <row r="111" spans="2:9" x14ac:dyDescent="0.2">
      <c r="B111" s="84">
        <v>1152</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11321</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33917</v>
      </c>
      <c r="C115" s="78"/>
      <c r="D115" s="78" t="s">
        <v>553</v>
      </c>
      <c r="E115" s="106"/>
      <c r="F115" s="91"/>
      <c r="G115" s="78" t="s">
        <v>553</v>
      </c>
      <c r="H115" s="78"/>
      <c r="I115" s="92">
        <f>I108</f>
        <v>33917</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11321</v>
      </c>
    </row>
    <row r="123" spans="2:9" ht="15" x14ac:dyDescent="0.2">
      <c r="B123" s="84">
        <f>B125+B128+B131+B134+B137+B142+B143+B144</f>
        <v>-139517</v>
      </c>
      <c r="C123" s="79"/>
      <c r="D123" s="58"/>
      <c r="E123" s="85" t="s">
        <v>548</v>
      </c>
      <c r="F123" s="58"/>
      <c r="G123" s="58"/>
      <c r="H123" s="58"/>
      <c r="I123" s="87">
        <f>I125+I128+I131+I134+I137+I142+I143+I144</f>
        <v>-150838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7261</v>
      </c>
      <c r="E128" s="85" t="s">
        <v>544</v>
      </c>
      <c r="I128" s="87">
        <f>I129+I130</f>
        <v>484</v>
      </c>
    </row>
    <row r="129" spans="2:9" x14ac:dyDescent="0.2">
      <c r="B129" s="84">
        <v>5110</v>
      </c>
      <c r="E129" s="85" t="s">
        <v>543</v>
      </c>
      <c r="I129" s="87">
        <v>0</v>
      </c>
    </row>
    <row r="130" spans="2:9" x14ac:dyDescent="0.2">
      <c r="B130" s="84">
        <v>2151</v>
      </c>
      <c r="E130" s="85" t="s">
        <v>542</v>
      </c>
      <c r="I130" s="87">
        <v>484</v>
      </c>
    </row>
    <row r="131" spans="2:9" x14ac:dyDescent="0.2">
      <c r="B131" s="84">
        <f>B132+B133</f>
        <v>31272</v>
      </c>
      <c r="E131" s="85" t="s">
        <v>541</v>
      </c>
      <c r="I131" s="87">
        <f>I132+I133</f>
        <v>-30265</v>
      </c>
    </row>
    <row r="132" spans="2:9" x14ac:dyDescent="0.2">
      <c r="B132" s="84">
        <v>-392</v>
      </c>
      <c r="E132" s="85" t="s">
        <v>540</v>
      </c>
      <c r="I132" s="87">
        <v>0</v>
      </c>
    </row>
    <row r="133" spans="2:9" x14ac:dyDescent="0.2">
      <c r="B133" s="84">
        <v>31664</v>
      </c>
      <c r="E133" s="85" t="s">
        <v>539</v>
      </c>
      <c r="I133" s="87">
        <v>-30265</v>
      </c>
    </row>
    <row r="134" spans="2:9" x14ac:dyDescent="0.2">
      <c r="B134" s="84">
        <f>B135+B136</f>
        <v>-210244</v>
      </c>
      <c r="E134" s="85" t="s">
        <v>538</v>
      </c>
      <c r="I134" s="87">
        <f>I135+I136</f>
        <v>-144405</v>
      </c>
    </row>
    <row r="135" spans="2:9" x14ac:dyDescent="0.2">
      <c r="B135" s="84">
        <v>-223</v>
      </c>
      <c r="E135" s="85" t="s">
        <v>537</v>
      </c>
      <c r="I135" s="87">
        <v>-1393</v>
      </c>
    </row>
    <row r="136" spans="2:9" x14ac:dyDescent="0.2">
      <c r="B136" s="84">
        <v>-210021</v>
      </c>
      <c r="E136" s="85" t="s">
        <v>536</v>
      </c>
      <c r="I136" s="87">
        <v>-143012</v>
      </c>
    </row>
    <row r="137" spans="2:9" x14ac:dyDescent="0.2">
      <c r="B137" s="84">
        <f>B138+B141</f>
        <v>7445</v>
      </c>
      <c r="E137" s="107" t="s">
        <v>535</v>
      </c>
      <c r="I137" s="87">
        <f>I138+I141</f>
        <v>4500</v>
      </c>
    </row>
    <row r="138" spans="2:9" x14ac:dyDescent="0.2">
      <c r="B138" s="84">
        <f>B139+B140</f>
        <v>19121</v>
      </c>
      <c r="E138" s="107" t="s">
        <v>534</v>
      </c>
      <c r="I138" s="87">
        <f>I139+I140</f>
        <v>4500</v>
      </c>
    </row>
    <row r="139" spans="2:9" x14ac:dyDescent="0.2">
      <c r="B139" s="84">
        <v>19121</v>
      </c>
      <c r="E139" s="107" t="s">
        <v>533</v>
      </c>
      <c r="I139" s="87">
        <v>4500</v>
      </c>
    </row>
    <row r="140" spans="2:9" x14ac:dyDescent="0.2">
      <c r="B140" s="84">
        <v>0</v>
      </c>
      <c r="E140" s="107" t="s">
        <v>532</v>
      </c>
      <c r="I140" s="87">
        <v>0</v>
      </c>
    </row>
    <row r="141" spans="2:9" x14ac:dyDescent="0.2">
      <c r="B141" s="84">
        <v>-11676</v>
      </c>
      <c r="E141" s="107" t="s">
        <v>531</v>
      </c>
      <c r="I141" s="87">
        <v>0</v>
      </c>
    </row>
    <row r="142" spans="2:9" x14ac:dyDescent="0.2">
      <c r="B142" s="84">
        <v>0</v>
      </c>
      <c r="E142" s="85" t="s">
        <v>530</v>
      </c>
      <c r="I142" s="87">
        <v>0</v>
      </c>
    </row>
    <row r="143" spans="2:9" x14ac:dyDescent="0.2">
      <c r="B143" s="84">
        <v>-93</v>
      </c>
      <c r="C143" s="85" t="s">
        <v>529</v>
      </c>
      <c r="E143" s="85" t="s">
        <v>529</v>
      </c>
      <c r="I143" s="87">
        <v>-1185</v>
      </c>
    </row>
    <row r="144" spans="2:9" x14ac:dyDescent="0.2">
      <c r="B144" s="84">
        <f>B145+B146</f>
        <v>24842</v>
      </c>
      <c r="C144" s="85" t="s">
        <v>528</v>
      </c>
      <c r="E144" s="85" t="s">
        <v>528</v>
      </c>
      <c r="I144" s="87">
        <f>I145+I146</f>
        <v>20033</v>
      </c>
    </row>
    <row r="145" spans="2:9" x14ac:dyDescent="0.2">
      <c r="B145" s="84">
        <v>7057</v>
      </c>
      <c r="C145" s="85" t="s">
        <v>527</v>
      </c>
      <c r="E145" s="85" t="s">
        <v>527</v>
      </c>
      <c r="I145" s="87">
        <v>7966</v>
      </c>
    </row>
    <row r="146" spans="2:9" x14ac:dyDescent="0.2">
      <c r="B146" s="89">
        <v>17785</v>
      </c>
      <c r="C146" s="108" t="s">
        <v>526</v>
      </c>
      <c r="D146" s="109"/>
      <c r="E146" s="108" t="s">
        <v>526</v>
      </c>
      <c r="F146" s="109"/>
      <c r="G146" s="109"/>
      <c r="H146" s="109"/>
      <c r="I146" s="92">
        <v>12067</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662</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21867</v>
      </c>
      <c r="D11" s="81" t="s">
        <v>645</v>
      </c>
      <c r="E11" s="85" t="s">
        <v>644</v>
      </c>
      <c r="F11" s="82"/>
      <c r="G11" s="83" t="s">
        <v>643</v>
      </c>
      <c r="H11" s="86" t="s">
        <v>642</v>
      </c>
      <c r="I11" s="87">
        <f>I12+I13</f>
        <v>31707</v>
      </c>
    </row>
    <row r="12" spans="2:14" x14ac:dyDescent="0.2">
      <c r="B12" s="84">
        <f>I11-B11</f>
        <v>9840</v>
      </c>
      <c r="D12" s="85" t="s">
        <v>632</v>
      </c>
      <c r="E12" s="66" t="s">
        <v>631</v>
      </c>
      <c r="F12" s="82"/>
      <c r="G12" s="88" t="s">
        <v>641</v>
      </c>
      <c r="H12" s="83"/>
      <c r="I12" s="87">
        <v>31707</v>
      </c>
    </row>
    <row r="13" spans="2:14" x14ac:dyDescent="0.2">
      <c r="B13" s="84">
        <v>481</v>
      </c>
      <c r="D13" s="81" t="s">
        <v>640</v>
      </c>
      <c r="E13" s="85" t="s">
        <v>564</v>
      </c>
      <c r="F13" s="82"/>
      <c r="G13" s="88" t="s">
        <v>639</v>
      </c>
      <c r="I13" s="87">
        <v>0</v>
      </c>
    </row>
    <row r="14" spans="2:14" x14ac:dyDescent="0.2">
      <c r="B14" s="84">
        <f>B12-B13</f>
        <v>9359</v>
      </c>
      <c r="D14" s="81" t="s">
        <v>638</v>
      </c>
      <c r="E14" s="66" t="s">
        <v>637</v>
      </c>
      <c r="F14" s="82"/>
      <c r="G14" s="88"/>
      <c r="H14" s="83"/>
      <c r="I14" s="87"/>
    </row>
    <row r="15" spans="2:14" ht="7.15" customHeight="1" x14ac:dyDescent="0.2">
      <c r="B15" s="84"/>
      <c r="F15" s="82"/>
      <c r="G15" s="83"/>
      <c r="H15" s="83"/>
      <c r="I15" s="87"/>
    </row>
    <row r="16" spans="2:14" x14ac:dyDescent="0.2">
      <c r="B16" s="89">
        <f>B11+B12</f>
        <v>31707</v>
      </c>
      <c r="C16" s="78"/>
      <c r="D16" s="90" t="s">
        <v>553</v>
      </c>
      <c r="E16" s="78"/>
      <c r="F16" s="91"/>
      <c r="G16" s="90" t="s">
        <v>553</v>
      </c>
      <c r="H16" s="78"/>
      <c r="I16" s="92">
        <f>I11</f>
        <v>31707</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10279</v>
      </c>
      <c r="D26" s="81" t="s">
        <v>634</v>
      </c>
      <c r="E26" s="85" t="s">
        <v>633</v>
      </c>
      <c r="F26" s="82"/>
      <c r="G26" s="88" t="s">
        <v>632</v>
      </c>
      <c r="H26" s="68" t="s">
        <v>631</v>
      </c>
      <c r="I26" s="87">
        <f>+B12</f>
        <v>9840</v>
      </c>
    </row>
    <row r="27" spans="2:9" x14ac:dyDescent="0.2">
      <c r="B27" s="84">
        <v>8162</v>
      </c>
      <c r="D27" s="85" t="s">
        <v>630</v>
      </c>
      <c r="F27" s="82"/>
      <c r="G27" s="83"/>
      <c r="H27" s="83"/>
      <c r="I27" s="87"/>
    </row>
    <row r="28" spans="2:9" x14ac:dyDescent="0.2">
      <c r="B28" s="84">
        <f>B29+B30</f>
        <v>2117</v>
      </c>
      <c r="D28" s="85" t="s">
        <v>629</v>
      </c>
      <c r="F28" s="82"/>
      <c r="G28" s="83"/>
      <c r="H28" s="83"/>
      <c r="I28" s="87"/>
    </row>
    <row r="29" spans="2:9" x14ac:dyDescent="0.2">
      <c r="B29" s="84">
        <v>2117</v>
      </c>
      <c r="D29" s="85" t="s">
        <v>628</v>
      </c>
      <c r="F29" s="82"/>
      <c r="G29" s="83"/>
      <c r="H29" s="83"/>
      <c r="I29" s="87"/>
    </row>
    <row r="30" spans="2:9" x14ac:dyDescent="0.2">
      <c r="B30" s="84">
        <v>0</v>
      </c>
      <c r="D30" s="85" t="s">
        <v>627</v>
      </c>
      <c r="F30" s="82"/>
      <c r="G30" s="83"/>
      <c r="H30" s="83"/>
      <c r="I30" s="87"/>
    </row>
    <row r="31" spans="2:9" ht="12.75" customHeight="1" x14ac:dyDescent="0.2">
      <c r="B31" s="84">
        <v>174</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-613</v>
      </c>
      <c r="D33" s="85" t="s">
        <v>621</v>
      </c>
      <c r="E33" s="66" t="s">
        <v>620</v>
      </c>
      <c r="F33" s="82"/>
      <c r="G33" s="83"/>
      <c r="H33" s="83"/>
      <c r="I33" s="87"/>
    </row>
    <row r="34" spans="2:9" x14ac:dyDescent="0.2">
      <c r="B34" s="84"/>
      <c r="F34" s="82"/>
      <c r="G34" s="83"/>
      <c r="H34" s="83"/>
      <c r="I34" s="87"/>
    </row>
    <row r="35" spans="2:9" x14ac:dyDescent="0.2">
      <c r="B35" s="89">
        <f>B26+B31+B32+B33</f>
        <v>9840</v>
      </c>
      <c r="C35" s="78"/>
      <c r="D35" s="90" t="s">
        <v>553</v>
      </c>
      <c r="E35" s="78"/>
      <c r="F35" s="91"/>
      <c r="G35" s="90" t="s">
        <v>553</v>
      </c>
      <c r="H35" s="78"/>
      <c r="I35" s="92">
        <f>I26</f>
        <v>9840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15</v>
      </c>
      <c r="D42" s="81" t="s">
        <v>619</v>
      </c>
      <c r="E42" s="88" t="s">
        <v>618</v>
      </c>
      <c r="F42" s="82"/>
      <c r="G42" s="85" t="s">
        <v>621</v>
      </c>
      <c r="H42" s="66" t="s">
        <v>620</v>
      </c>
      <c r="I42" s="87">
        <f>+B33</f>
        <v>-613</v>
      </c>
    </row>
    <row r="43" spans="2:9" ht="15" x14ac:dyDescent="0.2">
      <c r="B43" s="84">
        <v>15</v>
      </c>
      <c r="C43" s="58"/>
      <c r="D43" s="95" t="s">
        <v>617</v>
      </c>
      <c r="F43" s="62"/>
      <c r="G43" s="79" t="s">
        <v>619</v>
      </c>
      <c r="H43" s="96" t="s">
        <v>618</v>
      </c>
      <c r="I43" s="87">
        <f>I44+I45+I47+I48+I49</f>
        <v>96</v>
      </c>
    </row>
    <row r="44" spans="2:9" x14ac:dyDescent="0.2">
      <c r="B44" s="84">
        <v>0</v>
      </c>
      <c r="D44" s="85" t="s">
        <v>616</v>
      </c>
      <c r="F44" s="82"/>
      <c r="G44" s="95" t="s">
        <v>617</v>
      </c>
      <c r="I44" s="87">
        <v>96</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-532</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-517</v>
      </c>
      <c r="C52" s="78"/>
      <c r="D52" s="78" t="s">
        <v>553</v>
      </c>
      <c r="E52" s="78"/>
      <c r="F52" s="91"/>
      <c r="G52" s="78" t="s">
        <v>553</v>
      </c>
      <c r="H52" s="78"/>
      <c r="I52" s="92">
        <f>I42+I43+I50</f>
        <v>-517</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40</v>
      </c>
      <c r="D59" s="81" t="s">
        <v>609</v>
      </c>
      <c r="E59" s="86" t="s">
        <v>608</v>
      </c>
      <c r="F59" s="82"/>
      <c r="G59" s="88" t="s">
        <v>607</v>
      </c>
      <c r="H59" s="66" t="s">
        <v>606</v>
      </c>
      <c r="I59" s="87">
        <f>+B49</f>
        <v>-532</v>
      </c>
    </row>
    <row r="60" spans="2:9" x14ac:dyDescent="0.2">
      <c r="B60" s="84">
        <v>40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1055</v>
      </c>
    </row>
    <row r="64" spans="2:9" x14ac:dyDescent="0.2">
      <c r="B64" s="84">
        <f>B65+B66+B67</f>
        <v>80</v>
      </c>
      <c r="D64" s="81" t="s">
        <v>597</v>
      </c>
      <c r="E64" s="81" t="s">
        <v>596</v>
      </c>
      <c r="F64" s="82"/>
      <c r="G64" s="85" t="s">
        <v>595</v>
      </c>
      <c r="I64" s="87">
        <v>0</v>
      </c>
    </row>
    <row r="65" spans="2:9" x14ac:dyDescent="0.2">
      <c r="B65" s="84">
        <v>56</v>
      </c>
      <c r="D65" s="85" t="s">
        <v>595</v>
      </c>
      <c r="F65" s="82"/>
      <c r="G65" s="88" t="s">
        <v>594</v>
      </c>
      <c r="I65" s="87">
        <v>0</v>
      </c>
    </row>
    <row r="66" spans="2:9" x14ac:dyDescent="0.2">
      <c r="B66" s="84">
        <v>0</v>
      </c>
      <c r="D66" s="85" t="s">
        <v>594</v>
      </c>
      <c r="F66" s="82"/>
      <c r="G66" s="88" t="s">
        <v>593</v>
      </c>
      <c r="I66" s="87">
        <v>1055</v>
      </c>
    </row>
    <row r="67" spans="2:9" x14ac:dyDescent="0.2">
      <c r="B67" s="84">
        <v>24</v>
      </c>
      <c r="D67" s="85" t="s">
        <v>593</v>
      </c>
      <c r="F67" s="82"/>
      <c r="G67" s="83"/>
      <c r="H67" s="83"/>
      <c r="I67" s="87"/>
    </row>
    <row r="68" spans="2:9" x14ac:dyDescent="0.2">
      <c r="B68" s="84">
        <f>I70-B59-B62-B64</f>
        <v>403</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523</v>
      </c>
      <c r="C70" s="78"/>
      <c r="D70" s="78" t="s">
        <v>553</v>
      </c>
      <c r="E70" s="78"/>
      <c r="F70" s="91"/>
      <c r="G70" s="78" t="s">
        <v>553</v>
      </c>
      <c r="H70" s="78"/>
      <c r="I70" s="92">
        <f>I59+I60+I63</f>
        <v>523</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403</v>
      </c>
    </row>
    <row r="78" spans="2:9" x14ac:dyDescent="0.2">
      <c r="B78" s="84"/>
      <c r="E78" s="85" t="s">
        <v>585</v>
      </c>
      <c r="F78" s="82"/>
      <c r="G78" s="88"/>
      <c r="H78" s="85"/>
      <c r="I78" s="87"/>
    </row>
    <row r="79" spans="2:9" x14ac:dyDescent="0.2">
      <c r="B79" s="84">
        <f>I82-B77</f>
        <v>403</v>
      </c>
      <c r="D79" s="85" t="s">
        <v>580</v>
      </c>
      <c r="E79" s="68" t="s">
        <v>584</v>
      </c>
      <c r="F79" s="82"/>
      <c r="G79" s="83"/>
      <c r="H79" s="83"/>
      <c r="I79" s="87"/>
    </row>
    <row r="80" spans="2:9" x14ac:dyDescent="0.2">
      <c r="B80" s="84">
        <f>B79-B13</f>
        <v>-78</v>
      </c>
      <c r="D80" s="85" t="s">
        <v>583</v>
      </c>
      <c r="E80" s="66" t="s">
        <v>579</v>
      </c>
      <c r="F80" s="82"/>
      <c r="G80" s="83"/>
      <c r="H80" s="83"/>
      <c r="I80" s="87"/>
    </row>
    <row r="81" spans="2:9" x14ac:dyDescent="0.2">
      <c r="B81" s="84"/>
      <c r="F81" s="82"/>
      <c r="G81" s="83"/>
      <c r="H81" s="83"/>
      <c r="I81" s="87"/>
    </row>
    <row r="82" spans="2:9" x14ac:dyDescent="0.2">
      <c r="B82" s="89">
        <f>B77+B79</f>
        <v>403</v>
      </c>
      <c r="C82" s="78"/>
      <c r="D82" s="78" t="s">
        <v>553</v>
      </c>
      <c r="E82" s="78"/>
      <c r="F82" s="91"/>
      <c r="G82" s="78" t="s">
        <v>553</v>
      </c>
      <c r="H82" s="78"/>
      <c r="I82" s="92">
        <f>I77</f>
        <v>403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1435</v>
      </c>
      <c r="D92" s="85" t="s">
        <v>567</v>
      </c>
      <c r="E92" s="66" t="s">
        <v>566</v>
      </c>
      <c r="F92" s="82"/>
      <c r="G92" s="85" t="s">
        <v>580</v>
      </c>
      <c r="H92" s="66" t="s">
        <v>579</v>
      </c>
      <c r="I92" s="87">
        <f>+B80</f>
        <v>-78</v>
      </c>
    </row>
    <row r="93" spans="2:9" x14ac:dyDescent="0.2">
      <c r="B93" s="84"/>
      <c r="E93" s="68" t="s">
        <v>563</v>
      </c>
      <c r="F93" s="82"/>
      <c r="G93" s="88" t="s">
        <v>578</v>
      </c>
      <c r="H93" s="81" t="s">
        <v>577</v>
      </c>
      <c r="I93" s="87">
        <f>I94+I95</f>
        <v>1513</v>
      </c>
    </row>
    <row r="94" spans="2:9" x14ac:dyDescent="0.2">
      <c r="B94" s="84"/>
      <c r="E94" s="85"/>
      <c r="F94" s="82"/>
      <c r="G94" s="88" t="s">
        <v>576</v>
      </c>
      <c r="I94" s="87">
        <v>0</v>
      </c>
    </row>
    <row r="95" spans="2:9" x14ac:dyDescent="0.2">
      <c r="B95" s="84"/>
      <c r="E95" s="85"/>
      <c r="F95" s="82"/>
      <c r="G95" s="88" t="s">
        <v>575</v>
      </c>
      <c r="I95" s="87">
        <v>1513</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1435</v>
      </c>
      <c r="C99" s="78"/>
      <c r="D99" s="78" t="s">
        <v>553</v>
      </c>
      <c r="E99" s="78"/>
      <c r="F99" s="91"/>
      <c r="G99" s="78" t="s">
        <v>553</v>
      </c>
      <c r="H99" s="78"/>
      <c r="I99" s="92">
        <f>I92+I93+I96</f>
        <v>1435</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232</v>
      </c>
      <c r="D106" s="85" t="s">
        <v>570</v>
      </c>
      <c r="E106" s="103" t="s">
        <v>569</v>
      </c>
      <c r="F106" s="82"/>
      <c r="G106" s="83"/>
      <c r="H106" s="83"/>
      <c r="I106" s="82"/>
    </row>
    <row r="107" spans="2:9" x14ac:dyDescent="0.2">
      <c r="B107" s="84">
        <v>233</v>
      </c>
      <c r="D107" s="85" t="s">
        <v>568</v>
      </c>
      <c r="E107" s="85"/>
      <c r="F107" s="82"/>
      <c r="G107" s="85" t="s">
        <v>567</v>
      </c>
      <c r="H107" s="68" t="s">
        <v>566</v>
      </c>
      <c r="I107" s="87"/>
    </row>
    <row r="108" spans="2:9" x14ac:dyDescent="0.2">
      <c r="B108" s="84">
        <f>-B13</f>
        <v>-481</v>
      </c>
      <c r="D108" s="85" t="s">
        <v>565</v>
      </c>
      <c r="E108" s="86" t="s">
        <v>564</v>
      </c>
      <c r="F108" s="82"/>
      <c r="G108" s="85"/>
      <c r="H108" s="67" t="s">
        <v>563</v>
      </c>
      <c r="I108" s="87">
        <f>B92</f>
        <v>1435</v>
      </c>
    </row>
    <row r="109" spans="2:9" x14ac:dyDescent="0.2">
      <c r="B109" s="84">
        <v>-1</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1684</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1435</v>
      </c>
      <c r="C115" s="78"/>
      <c r="D115" s="78" t="s">
        <v>553</v>
      </c>
      <c r="E115" s="106"/>
      <c r="F115" s="91"/>
      <c r="G115" s="78" t="s">
        <v>553</v>
      </c>
      <c r="H115" s="78"/>
      <c r="I115" s="92">
        <f>I108</f>
        <v>1435</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1684</v>
      </c>
    </row>
    <row r="123" spans="2:9" ht="15" x14ac:dyDescent="0.2">
      <c r="B123" s="84">
        <f>B125+B128+B131+B134+B137+B142+B143+B144</f>
        <v>-800</v>
      </c>
      <c r="C123" s="79"/>
      <c r="D123" s="58"/>
      <c r="E123" s="85" t="s">
        <v>548</v>
      </c>
      <c r="F123" s="58"/>
      <c r="G123" s="58"/>
      <c r="H123" s="58"/>
      <c r="I123" s="87">
        <f>I125+I128+I131+I134+I137+I142+I143+I144</f>
        <v>-2484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-425</v>
      </c>
      <c r="E128" s="85" t="s">
        <v>544</v>
      </c>
      <c r="I128" s="87">
        <f>I129+I130</f>
        <v>-1245</v>
      </c>
    </row>
    <row r="129" spans="2:9" x14ac:dyDescent="0.2">
      <c r="B129" s="84">
        <v>-3257</v>
      </c>
      <c r="E129" s="85" t="s">
        <v>543</v>
      </c>
      <c r="I129" s="87">
        <v>0</v>
      </c>
    </row>
    <row r="130" spans="2:9" x14ac:dyDescent="0.2">
      <c r="B130" s="84">
        <v>2832</v>
      </c>
      <c r="E130" s="85" t="s">
        <v>542</v>
      </c>
      <c r="I130" s="87">
        <v>-1245</v>
      </c>
    </row>
    <row r="131" spans="2:9" x14ac:dyDescent="0.2">
      <c r="B131" s="84">
        <f>B132+B133</f>
        <v>0</v>
      </c>
      <c r="E131" s="85" t="s">
        <v>541</v>
      </c>
      <c r="I131" s="87">
        <f>I132+I133</f>
        <v>-73</v>
      </c>
    </row>
    <row r="132" spans="2:9" x14ac:dyDescent="0.2">
      <c r="B132" s="84">
        <v>0</v>
      </c>
      <c r="E132" s="85" t="s">
        <v>540</v>
      </c>
      <c r="I132" s="87">
        <v>-73</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-375</v>
      </c>
      <c r="C144" s="85" t="s">
        <v>528</v>
      </c>
      <c r="E144" s="85" t="s">
        <v>528</v>
      </c>
      <c r="I144" s="87">
        <f>I145+I146</f>
        <v>-1166</v>
      </c>
    </row>
    <row r="145" spans="2:9" x14ac:dyDescent="0.2">
      <c r="B145" s="84">
        <v>11</v>
      </c>
      <c r="C145" s="85" t="s">
        <v>527</v>
      </c>
      <c r="E145" s="85" t="s">
        <v>527</v>
      </c>
      <c r="I145" s="87">
        <v>-876</v>
      </c>
    </row>
    <row r="146" spans="2:9" x14ac:dyDescent="0.2">
      <c r="B146" s="89">
        <v>-386</v>
      </c>
      <c r="C146" s="108" t="s">
        <v>526</v>
      </c>
      <c r="D146" s="109"/>
      <c r="E146" s="108" t="s">
        <v>526</v>
      </c>
      <c r="F146" s="109"/>
      <c r="G146" s="109"/>
      <c r="H146" s="109"/>
      <c r="I146" s="92">
        <v>-290</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663</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96589</v>
      </c>
      <c r="D11" s="81" t="s">
        <v>645</v>
      </c>
      <c r="E11" s="85" t="s">
        <v>644</v>
      </c>
      <c r="F11" s="82"/>
      <c r="G11" s="83" t="s">
        <v>643</v>
      </c>
      <c r="H11" s="86" t="s">
        <v>642</v>
      </c>
      <c r="I11" s="87">
        <f>I12+I13</f>
        <v>140067</v>
      </c>
    </row>
    <row r="12" spans="2:14" x14ac:dyDescent="0.2">
      <c r="B12" s="84">
        <f>I11-B11</f>
        <v>43478</v>
      </c>
      <c r="D12" s="85" t="s">
        <v>632</v>
      </c>
      <c r="E12" s="66" t="s">
        <v>631</v>
      </c>
      <c r="F12" s="82"/>
      <c r="G12" s="88" t="s">
        <v>641</v>
      </c>
      <c r="H12" s="83"/>
      <c r="I12" s="87">
        <v>140067</v>
      </c>
    </row>
    <row r="13" spans="2:14" x14ac:dyDescent="0.2">
      <c r="B13" s="84">
        <v>28912</v>
      </c>
      <c r="D13" s="81" t="s">
        <v>640</v>
      </c>
      <c r="E13" s="85" t="s">
        <v>564</v>
      </c>
      <c r="F13" s="82"/>
      <c r="G13" s="88" t="s">
        <v>639</v>
      </c>
      <c r="I13" s="87">
        <v>0</v>
      </c>
    </row>
    <row r="14" spans="2:14" x14ac:dyDescent="0.2">
      <c r="B14" s="84">
        <f>B12-B13</f>
        <v>14566</v>
      </c>
      <c r="D14" s="81" t="s">
        <v>638</v>
      </c>
      <c r="E14" s="66" t="s">
        <v>637</v>
      </c>
      <c r="F14" s="82"/>
      <c r="G14" s="88"/>
      <c r="H14" s="83"/>
      <c r="I14" s="87"/>
    </row>
    <row r="15" spans="2:14" ht="7.15" customHeight="1" x14ac:dyDescent="0.2">
      <c r="B15" s="84"/>
      <c r="F15" s="82"/>
      <c r="G15" s="83"/>
      <c r="H15" s="83"/>
      <c r="I15" s="87"/>
    </row>
    <row r="16" spans="2:14" x14ac:dyDescent="0.2">
      <c r="B16" s="89">
        <f>B11+B12</f>
        <v>140067</v>
      </c>
      <c r="C16" s="78"/>
      <c r="D16" s="90" t="s">
        <v>553</v>
      </c>
      <c r="E16" s="78"/>
      <c r="F16" s="91"/>
      <c r="G16" s="90" t="s">
        <v>553</v>
      </c>
      <c r="H16" s="78"/>
      <c r="I16" s="92">
        <f>I11</f>
        <v>140067</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7177</v>
      </c>
      <c r="D26" s="81" t="s">
        <v>634</v>
      </c>
      <c r="E26" s="85" t="s">
        <v>633</v>
      </c>
      <c r="F26" s="82"/>
      <c r="G26" s="88" t="s">
        <v>632</v>
      </c>
      <c r="H26" s="68" t="s">
        <v>631</v>
      </c>
      <c r="I26" s="87">
        <f>+B12</f>
        <v>43478</v>
      </c>
    </row>
    <row r="27" spans="2:9" x14ac:dyDescent="0.2">
      <c r="B27" s="84">
        <v>5871</v>
      </c>
      <c r="D27" s="85" t="s">
        <v>630</v>
      </c>
      <c r="F27" s="82"/>
      <c r="G27" s="83"/>
      <c r="H27" s="83"/>
      <c r="I27" s="87"/>
    </row>
    <row r="28" spans="2:9" x14ac:dyDescent="0.2">
      <c r="B28" s="84">
        <f>B29+B30</f>
        <v>1306</v>
      </c>
      <c r="D28" s="85" t="s">
        <v>629</v>
      </c>
      <c r="F28" s="82"/>
      <c r="G28" s="83"/>
      <c r="H28" s="83"/>
      <c r="I28" s="87"/>
    </row>
    <row r="29" spans="2:9" x14ac:dyDescent="0.2">
      <c r="B29" s="84">
        <v>1306</v>
      </c>
      <c r="D29" s="85" t="s">
        <v>628</v>
      </c>
      <c r="F29" s="82"/>
      <c r="G29" s="83"/>
      <c r="H29" s="83"/>
      <c r="I29" s="87"/>
    </row>
    <row r="30" spans="2:9" x14ac:dyDescent="0.2">
      <c r="B30" s="84">
        <v>0</v>
      </c>
      <c r="D30" s="85" t="s">
        <v>627</v>
      </c>
      <c r="F30" s="82"/>
      <c r="G30" s="83"/>
      <c r="H30" s="83"/>
      <c r="I30" s="87"/>
    </row>
    <row r="31" spans="2:9" ht="12.75" customHeight="1" x14ac:dyDescent="0.2">
      <c r="B31" s="84">
        <v>4209</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32092</v>
      </c>
      <c r="D33" s="85" t="s">
        <v>621</v>
      </c>
      <c r="E33" s="66" t="s">
        <v>620</v>
      </c>
      <c r="F33" s="82"/>
      <c r="G33" s="83"/>
      <c r="H33" s="83"/>
      <c r="I33" s="87"/>
    </row>
    <row r="34" spans="2:9" x14ac:dyDescent="0.2">
      <c r="B34" s="84"/>
      <c r="F34" s="82"/>
      <c r="G34" s="83"/>
      <c r="H34" s="83"/>
      <c r="I34" s="87"/>
    </row>
    <row r="35" spans="2:9" x14ac:dyDescent="0.2">
      <c r="B35" s="89">
        <f>B26+B31+B32+B33</f>
        <v>43478</v>
      </c>
      <c r="C35" s="78"/>
      <c r="D35" s="90" t="s">
        <v>553</v>
      </c>
      <c r="E35" s="78"/>
      <c r="F35" s="91"/>
      <c r="G35" s="90" t="s">
        <v>553</v>
      </c>
      <c r="H35" s="78"/>
      <c r="I35" s="92">
        <f>I26</f>
        <v>43478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438</v>
      </c>
      <c r="D42" s="81" t="s">
        <v>619</v>
      </c>
      <c r="E42" s="88" t="s">
        <v>618</v>
      </c>
      <c r="F42" s="82"/>
      <c r="G42" s="85" t="s">
        <v>621</v>
      </c>
      <c r="H42" s="66" t="s">
        <v>620</v>
      </c>
      <c r="I42" s="87">
        <f>+B33</f>
        <v>32092</v>
      </c>
    </row>
    <row r="43" spans="2:9" ht="15" x14ac:dyDescent="0.2">
      <c r="B43" s="84">
        <v>438</v>
      </c>
      <c r="C43" s="58"/>
      <c r="D43" s="95" t="s">
        <v>617</v>
      </c>
      <c r="F43" s="62"/>
      <c r="G43" s="79" t="s">
        <v>619</v>
      </c>
      <c r="H43" s="96" t="s">
        <v>618</v>
      </c>
      <c r="I43" s="87">
        <f>I44+I45+I47+I48+I49</f>
        <v>330</v>
      </c>
    </row>
    <row r="44" spans="2:9" x14ac:dyDescent="0.2">
      <c r="B44" s="84">
        <v>0</v>
      </c>
      <c r="D44" s="85" t="s">
        <v>616</v>
      </c>
      <c r="F44" s="82"/>
      <c r="G44" s="95" t="s">
        <v>617</v>
      </c>
      <c r="I44" s="87">
        <v>330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31984</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32422</v>
      </c>
      <c r="C52" s="78"/>
      <c r="D52" s="78" t="s">
        <v>553</v>
      </c>
      <c r="E52" s="78"/>
      <c r="F52" s="91"/>
      <c r="G52" s="78" t="s">
        <v>553</v>
      </c>
      <c r="H52" s="78"/>
      <c r="I52" s="92">
        <f>I42+I43+I50</f>
        <v>32422</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3790</v>
      </c>
      <c r="D59" s="81" t="s">
        <v>609</v>
      </c>
      <c r="E59" s="86" t="s">
        <v>608</v>
      </c>
      <c r="F59" s="82"/>
      <c r="G59" s="88" t="s">
        <v>607</v>
      </c>
      <c r="H59" s="66" t="s">
        <v>606</v>
      </c>
      <c r="I59" s="87">
        <f>+B49</f>
        <v>31984</v>
      </c>
    </row>
    <row r="60" spans="2:9" x14ac:dyDescent="0.2">
      <c r="B60" s="84">
        <v>3790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104</v>
      </c>
    </row>
    <row r="64" spans="2:9" x14ac:dyDescent="0.2">
      <c r="B64" s="84">
        <f>B65+B66+B67</f>
        <v>35</v>
      </c>
      <c r="D64" s="81" t="s">
        <v>597</v>
      </c>
      <c r="E64" s="81" t="s">
        <v>596</v>
      </c>
      <c r="F64" s="82"/>
      <c r="G64" s="85" t="s">
        <v>595</v>
      </c>
      <c r="I64" s="87">
        <v>0</v>
      </c>
    </row>
    <row r="65" spans="2:9" x14ac:dyDescent="0.2">
      <c r="B65" s="84">
        <v>12</v>
      </c>
      <c r="D65" s="85" t="s">
        <v>595</v>
      </c>
      <c r="F65" s="82"/>
      <c r="G65" s="88" t="s">
        <v>594</v>
      </c>
      <c r="I65" s="87">
        <v>0</v>
      </c>
    </row>
    <row r="66" spans="2:9" x14ac:dyDescent="0.2">
      <c r="B66" s="84">
        <v>0</v>
      </c>
      <c r="D66" s="85" t="s">
        <v>594</v>
      </c>
      <c r="F66" s="82"/>
      <c r="G66" s="88" t="s">
        <v>593</v>
      </c>
      <c r="I66" s="87">
        <v>104</v>
      </c>
    </row>
    <row r="67" spans="2:9" x14ac:dyDescent="0.2">
      <c r="B67" s="84">
        <v>23</v>
      </c>
      <c r="D67" s="85" t="s">
        <v>593</v>
      </c>
      <c r="F67" s="82"/>
      <c r="G67" s="83"/>
      <c r="H67" s="83"/>
      <c r="I67" s="87"/>
    </row>
    <row r="68" spans="2:9" x14ac:dyDescent="0.2">
      <c r="B68" s="84">
        <f>I70-B59-B62-B64</f>
        <v>28263</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32088</v>
      </c>
      <c r="C70" s="78"/>
      <c r="D70" s="78" t="s">
        <v>553</v>
      </c>
      <c r="E70" s="78"/>
      <c r="F70" s="91"/>
      <c r="G70" s="78" t="s">
        <v>553</v>
      </c>
      <c r="H70" s="78"/>
      <c r="I70" s="92">
        <f>I59+I60+I63</f>
        <v>32088</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28263</v>
      </c>
    </row>
    <row r="78" spans="2:9" x14ac:dyDescent="0.2">
      <c r="B78" s="84"/>
      <c r="E78" s="85" t="s">
        <v>585</v>
      </c>
      <c r="F78" s="82"/>
      <c r="G78" s="88"/>
      <c r="H78" s="85"/>
      <c r="I78" s="87"/>
    </row>
    <row r="79" spans="2:9" x14ac:dyDescent="0.2">
      <c r="B79" s="84">
        <f>I82-B77</f>
        <v>28263</v>
      </c>
      <c r="D79" s="85" t="s">
        <v>580</v>
      </c>
      <c r="E79" s="68" t="s">
        <v>584</v>
      </c>
      <c r="F79" s="82"/>
      <c r="G79" s="83"/>
      <c r="H79" s="83"/>
      <c r="I79" s="87"/>
    </row>
    <row r="80" spans="2:9" x14ac:dyDescent="0.2">
      <c r="B80" s="84">
        <f>B79-B13</f>
        <v>-649</v>
      </c>
      <c r="D80" s="85" t="s">
        <v>583</v>
      </c>
      <c r="E80" s="66" t="s">
        <v>579</v>
      </c>
      <c r="F80" s="82"/>
      <c r="G80" s="83"/>
      <c r="H80" s="83"/>
      <c r="I80" s="87"/>
    </row>
    <row r="81" spans="2:9" x14ac:dyDescent="0.2">
      <c r="B81" s="84"/>
      <c r="F81" s="82"/>
      <c r="G81" s="83"/>
      <c r="H81" s="83"/>
      <c r="I81" s="87"/>
    </row>
    <row r="82" spans="2:9" x14ac:dyDescent="0.2">
      <c r="B82" s="89">
        <f>B77+B79</f>
        <v>28263</v>
      </c>
      <c r="C82" s="78"/>
      <c r="D82" s="78" t="s">
        <v>553</v>
      </c>
      <c r="E82" s="78"/>
      <c r="F82" s="91"/>
      <c r="G82" s="78" t="s">
        <v>553</v>
      </c>
      <c r="H82" s="78"/>
      <c r="I82" s="92">
        <f>I77</f>
        <v>28263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3299</v>
      </c>
      <c r="D92" s="85" t="s">
        <v>567</v>
      </c>
      <c r="E92" s="66" t="s">
        <v>566</v>
      </c>
      <c r="F92" s="82"/>
      <c r="G92" s="85" t="s">
        <v>580</v>
      </c>
      <c r="H92" s="66" t="s">
        <v>579</v>
      </c>
      <c r="I92" s="87">
        <f>+B80</f>
        <v>-649</v>
      </c>
    </row>
    <row r="93" spans="2:9" x14ac:dyDescent="0.2">
      <c r="B93" s="84"/>
      <c r="E93" s="68" t="s">
        <v>563</v>
      </c>
      <c r="F93" s="82"/>
      <c r="G93" s="88" t="s">
        <v>578</v>
      </c>
      <c r="H93" s="81" t="s">
        <v>577</v>
      </c>
      <c r="I93" s="87">
        <f>I94+I95</f>
        <v>4282</v>
      </c>
    </row>
    <row r="94" spans="2:9" x14ac:dyDescent="0.2">
      <c r="B94" s="84"/>
      <c r="E94" s="85"/>
      <c r="F94" s="82"/>
      <c r="G94" s="88" t="s">
        <v>576</v>
      </c>
      <c r="I94" s="87">
        <v>4282</v>
      </c>
    </row>
    <row r="95" spans="2:9" x14ac:dyDescent="0.2">
      <c r="B95" s="84"/>
      <c r="E95" s="85"/>
      <c r="F95" s="82"/>
      <c r="G95" s="88" t="s">
        <v>575</v>
      </c>
      <c r="I95" s="87">
        <v>0</v>
      </c>
    </row>
    <row r="96" spans="2:9" x14ac:dyDescent="0.2">
      <c r="B96" s="84"/>
      <c r="D96" s="85"/>
      <c r="F96" s="82"/>
      <c r="G96" s="88" t="s">
        <v>574</v>
      </c>
      <c r="H96" s="81" t="s">
        <v>573</v>
      </c>
      <c r="I96" s="87">
        <f>I97</f>
        <v>-334</v>
      </c>
    </row>
    <row r="97" spans="2:9" x14ac:dyDescent="0.2">
      <c r="B97" s="98"/>
      <c r="C97" s="99"/>
      <c r="D97" s="99"/>
      <c r="E97" s="85"/>
      <c r="F97" s="100"/>
      <c r="G97" s="88" t="s">
        <v>572</v>
      </c>
      <c r="H97" s="101"/>
      <c r="I97" s="87">
        <v>-334</v>
      </c>
    </row>
    <row r="98" spans="2:9" x14ac:dyDescent="0.2">
      <c r="B98" s="84"/>
      <c r="F98" s="82"/>
      <c r="G98" s="83"/>
      <c r="H98" s="83"/>
      <c r="I98" s="87"/>
    </row>
    <row r="99" spans="2:9" x14ac:dyDescent="0.2">
      <c r="B99" s="89">
        <f>B92</f>
        <v>3299</v>
      </c>
      <c r="C99" s="78"/>
      <c r="D99" s="78" t="s">
        <v>553</v>
      </c>
      <c r="E99" s="78"/>
      <c r="F99" s="91"/>
      <c r="G99" s="78" t="s">
        <v>553</v>
      </c>
      <c r="H99" s="78"/>
      <c r="I99" s="92">
        <f>I92+I93+I96</f>
        <v>3299</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29559</v>
      </c>
      <c r="D106" s="85" t="s">
        <v>570</v>
      </c>
      <c r="E106" s="103" t="s">
        <v>569</v>
      </c>
      <c r="F106" s="82"/>
      <c r="G106" s="83"/>
      <c r="H106" s="83"/>
      <c r="I106" s="82"/>
    </row>
    <row r="107" spans="2:9" x14ac:dyDescent="0.2">
      <c r="B107" s="84">
        <v>29563</v>
      </c>
      <c r="D107" s="85" t="s">
        <v>568</v>
      </c>
      <c r="E107" s="85"/>
      <c r="F107" s="82"/>
      <c r="G107" s="85" t="s">
        <v>567</v>
      </c>
      <c r="H107" s="68" t="s">
        <v>566</v>
      </c>
      <c r="I107" s="87"/>
    </row>
    <row r="108" spans="2:9" x14ac:dyDescent="0.2">
      <c r="B108" s="84">
        <f>-B13</f>
        <v>-28912</v>
      </c>
      <c r="D108" s="85" t="s">
        <v>565</v>
      </c>
      <c r="E108" s="86" t="s">
        <v>564</v>
      </c>
      <c r="F108" s="82"/>
      <c r="G108" s="85"/>
      <c r="H108" s="67" t="s">
        <v>563</v>
      </c>
      <c r="I108" s="87">
        <f>B92</f>
        <v>3299</v>
      </c>
    </row>
    <row r="109" spans="2:9" x14ac:dyDescent="0.2">
      <c r="B109" s="84">
        <v>-4</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2652</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3299</v>
      </c>
      <c r="C115" s="78"/>
      <c r="D115" s="78" t="s">
        <v>553</v>
      </c>
      <c r="E115" s="106"/>
      <c r="F115" s="91"/>
      <c r="G115" s="78" t="s">
        <v>553</v>
      </c>
      <c r="H115" s="78"/>
      <c r="I115" s="92">
        <f>I108</f>
        <v>3299</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2652</v>
      </c>
    </row>
    <row r="123" spans="2:9" ht="15" x14ac:dyDescent="0.2">
      <c r="B123" s="84">
        <f>B125+B128+B131+B134+B137+B142+B143+B144</f>
        <v>-6488</v>
      </c>
      <c r="C123" s="79"/>
      <c r="D123" s="58"/>
      <c r="E123" s="85" t="s">
        <v>548</v>
      </c>
      <c r="F123" s="58"/>
      <c r="G123" s="58"/>
      <c r="H123" s="58"/>
      <c r="I123" s="87">
        <f>I125+I128+I131+I134+I137+I142+I143+I144</f>
        <v>-9140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-3656</v>
      </c>
      <c r="E128" s="85" t="s">
        <v>544</v>
      </c>
      <c r="I128" s="87">
        <f>I129+I130</f>
        <v>17711</v>
      </c>
    </row>
    <row r="129" spans="2:9" x14ac:dyDescent="0.2">
      <c r="B129" s="84">
        <v>-3294</v>
      </c>
      <c r="E129" s="85" t="s">
        <v>543</v>
      </c>
      <c r="I129" s="87">
        <v>0</v>
      </c>
    </row>
    <row r="130" spans="2:9" x14ac:dyDescent="0.2">
      <c r="B130" s="84">
        <v>-362</v>
      </c>
      <c r="E130" s="85" t="s">
        <v>542</v>
      </c>
      <c r="I130" s="87">
        <v>17711</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-503</v>
      </c>
      <c r="E134" s="85" t="s">
        <v>538</v>
      </c>
      <c r="I134" s="87">
        <f>I135+I136</f>
        <v>-22178</v>
      </c>
    </row>
    <row r="135" spans="2:9" x14ac:dyDescent="0.2">
      <c r="B135" s="84">
        <v>0</v>
      </c>
      <c r="E135" s="85" t="s">
        <v>537</v>
      </c>
      <c r="I135" s="87">
        <v>-8392</v>
      </c>
    </row>
    <row r="136" spans="2:9" x14ac:dyDescent="0.2">
      <c r="B136" s="84">
        <v>-503</v>
      </c>
      <c r="E136" s="85" t="s">
        <v>536</v>
      </c>
      <c r="I136" s="87">
        <v>-13786</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-2329</v>
      </c>
      <c r="C144" s="85" t="s">
        <v>528</v>
      </c>
      <c r="E144" s="85" t="s">
        <v>528</v>
      </c>
      <c r="I144" s="87">
        <f>I145+I146</f>
        <v>-4673</v>
      </c>
    </row>
    <row r="145" spans="2:9" x14ac:dyDescent="0.2">
      <c r="B145" s="84">
        <v>-3521</v>
      </c>
      <c r="C145" s="85" t="s">
        <v>527</v>
      </c>
      <c r="E145" s="85" t="s">
        <v>527</v>
      </c>
      <c r="I145" s="87">
        <v>316</v>
      </c>
    </row>
    <row r="146" spans="2:9" x14ac:dyDescent="0.2">
      <c r="B146" s="89">
        <v>1192</v>
      </c>
      <c r="C146" s="108" t="s">
        <v>526</v>
      </c>
      <c r="D146" s="109"/>
      <c r="E146" s="108" t="s">
        <v>526</v>
      </c>
      <c r="F146" s="109"/>
      <c r="G146" s="109"/>
      <c r="H146" s="109"/>
      <c r="I146" s="92">
        <v>-4989</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O61"/>
  <sheetViews>
    <sheetView showGridLines="0" zoomScaleNormal="100" workbookViewId="0">
      <pane ySplit="6" topLeftCell="A7" activePane="bottomLeft" state="frozen"/>
      <selection pane="bottomLeft"/>
    </sheetView>
  </sheetViews>
  <sheetFormatPr baseColWidth="10" defaultRowHeight="15" x14ac:dyDescent="0.25"/>
  <cols>
    <col min="1" max="1" width="5.7109375" style="33" customWidth="1"/>
    <col min="2" max="2" width="103.5703125" style="33" bestFit="1" customWidth="1"/>
    <col min="3" max="4" width="11.42578125" style="33"/>
    <col min="5" max="5" width="18.85546875" style="33" customWidth="1"/>
    <col min="6" max="16384" width="11.42578125" style="33"/>
  </cols>
  <sheetData>
    <row r="1" spans="2:15" s="44" customFormat="1" ht="14.25" customHeight="1" x14ac:dyDescent="0.25">
      <c r="B1" s="46" t="s">
        <v>112</v>
      </c>
      <c r="D1" s="45"/>
      <c r="E1" s="45"/>
      <c r="F1" s="45"/>
      <c r="G1" s="39"/>
      <c r="H1" s="45"/>
      <c r="I1" s="45"/>
      <c r="J1" s="45"/>
      <c r="K1" s="45"/>
      <c r="L1" s="45"/>
      <c r="M1" s="45"/>
      <c r="N1" s="45"/>
    </row>
    <row r="2" spans="2:15" s="41" customFormat="1" ht="20.25" x14ac:dyDescent="0.25">
      <c r="B2" s="43" t="s">
        <v>1018</v>
      </c>
      <c r="D2" s="42"/>
      <c r="E2" s="42"/>
      <c r="F2" s="42"/>
      <c r="G2" s="39"/>
      <c r="H2" s="42"/>
      <c r="I2" s="42"/>
      <c r="J2" s="42"/>
      <c r="K2" s="42"/>
      <c r="L2" s="42"/>
      <c r="M2" s="42"/>
      <c r="N2" s="42"/>
    </row>
    <row r="3" spans="2:15" s="37" customFormat="1" ht="15" customHeight="1" x14ac:dyDescent="0.25">
      <c r="B3" s="28" t="s">
        <v>113</v>
      </c>
      <c r="D3" s="39"/>
      <c r="E3" s="40"/>
      <c r="F3" s="39"/>
      <c r="G3" s="39"/>
      <c r="H3" s="39"/>
      <c r="I3" s="39"/>
      <c r="J3" s="39"/>
      <c r="K3" s="39"/>
      <c r="L3" s="39"/>
      <c r="M3" s="39"/>
      <c r="N3" s="39"/>
      <c r="O3" s="38"/>
    </row>
    <row r="4" spans="2:15" s="37" customFormat="1" ht="15" customHeight="1" x14ac:dyDescent="0.25">
      <c r="B4" s="28"/>
      <c r="D4" s="39"/>
      <c r="E4" s="40"/>
      <c r="F4" s="39"/>
      <c r="G4" s="39"/>
      <c r="H4" s="39"/>
      <c r="I4" s="39"/>
      <c r="J4" s="39"/>
      <c r="K4" s="39"/>
      <c r="L4" s="39"/>
      <c r="M4" s="39"/>
      <c r="N4" s="39"/>
      <c r="O4" s="38"/>
    </row>
    <row r="5" spans="2:15" s="34" customFormat="1" ht="15" customHeight="1" x14ac:dyDescent="0.2">
      <c r="B5" s="28"/>
      <c r="D5" s="22"/>
      <c r="E5" s="21"/>
      <c r="F5" s="21"/>
      <c r="G5" s="21"/>
      <c r="H5" s="21"/>
      <c r="I5" s="21"/>
      <c r="J5" s="21"/>
      <c r="K5" s="21"/>
      <c r="L5" s="21"/>
      <c r="M5" s="21"/>
      <c r="N5" s="21"/>
      <c r="O5" s="35"/>
    </row>
    <row r="6" spans="2:15" s="34" customFormat="1" ht="20.25" customHeight="1" x14ac:dyDescent="0.2">
      <c r="B6" s="36"/>
      <c r="D6" s="22"/>
      <c r="E6" s="21"/>
      <c r="F6" s="21"/>
      <c r="G6" s="21"/>
      <c r="H6" s="21"/>
      <c r="I6" s="21"/>
      <c r="J6" s="21"/>
      <c r="K6" s="21"/>
      <c r="L6" s="21"/>
      <c r="M6" s="21"/>
      <c r="N6" s="21"/>
      <c r="O6" s="35"/>
    </row>
    <row r="7" spans="2:15" x14ac:dyDescent="0.25">
      <c r="B7" s="116" t="s">
        <v>879</v>
      </c>
    </row>
    <row r="8" spans="2:15" x14ac:dyDescent="0.25">
      <c r="B8" s="115"/>
    </row>
    <row r="9" spans="2:15" ht="60" x14ac:dyDescent="0.25">
      <c r="B9" s="162" t="s">
        <v>1019</v>
      </c>
    </row>
    <row r="10" spans="2:15" x14ac:dyDescent="0.25">
      <c r="B10" s="115"/>
    </row>
    <row r="11" spans="2:15" ht="60" x14ac:dyDescent="0.25">
      <c r="B11" s="123" t="s">
        <v>880</v>
      </c>
    </row>
    <row r="12" spans="2:15" x14ac:dyDescent="0.25">
      <c r="B12" s="115"/>
    </row>
    <row r="13" spans="2:15" ht="30" x14ac:dyDescent="0.25">
      <c r="B13" s="115" t="s">
        <v>881</v>
      </c>
    </row>
    <row r="14" spans="2:15" x14ac:dyDescent="0.25">
      <c r="B14" s="115"/>
    </row>
    <row r="15" spans="2:15" ht="60" x14ac:dyDescent="0.25">
      <c r="B15" s="115" t="s">
        <v>882</v>
      </c>
    </row>
    <row r="16" spans="2:15" x14ac:dyDescent="0.25">
      <c r="B16" s="115"/>
    </row>
    <row r="17" spans="2:2" x14ac:dyDescent="0.25">
      <c r="B17" s="115" t="s">
        <v>883</v>
      </c>
    </row>
    <row r="18" spans="2:2" x14ac:dyDescent="0.25">
      <c r="B18" s="117" t="s">
        <v>884</v>
      </c>
    </row>
    <row r="19" spans="2:2" x14ac:dyDescent="0.25">
      <c r="B19" s="117" t="s">
        <v>885</v>
      </c>
    </row>
    <row r="20" spans="2:2" x14ac:dyDescent="0.25">
      <c r="B20" s="115"/>
    </row>
    <row r="21" spans="2:2" ht="45" x14ac:dyDescent="0.25">
      <c r="B21" s="115" t="s">
        <v>886</v>
      </c>
    </row>
    <row r="22" spans="2:2" x14ac:dyDescent="0.25">
      <c r="B22" s="115"/>
    </row>
    <row r="23" spans="2:2" x14ac:dyDescent="0.25">
      <c r="B23" s="118" t="s">
        <v>887</v>
      </c>
    </row>
    <row r="24" spans="2:2" x14ac:dyDescent="0.25">
      <c r="B24" s="117" t="s">
        <v>888</v>
      </c>
    </row>
    <row r="25" spans="2:2" x14ac:dyDescent="0.25">
      <c r="B25" s="117" t="s">
        <v>889</v>
      </c>
    </row>
    <row r="26" spans="2:2" x14ac:dyDescent="0.25">
      <c r="B26" s="117" t="s">
        <v>890</v>
      </c>
    </row>
    <row r="27" spans="2:2" x14ac:dyDescent="0.25">
      <c r="B27" s="117" t="s">
        <v>891</v>
      </c>
    </row>
    <row r="28" spans="2:2" x14ac:dyDescent="0.25">
      <c r="B28" s="115"/>
    </row>
    <row r="29" spans="2:2" ht="30" x14ac:dyDescent="0.25">
      <c r="B29" s="115" t="s">
        <v>892</v>
      </c>
    </row>
    <row r="30" spans="2:2" x14ac:dyDescent="0.25">
      <c r="B30" s="115"/>
    </row>
    <row r="31" spans="2:2" x14ac:dyDescent="0.25">
      <c r="B31" s="115" t="s">
        <v>893</v>
      </c>
    </row>
    <row r="32" spans="2:2" x14ac:dyDescent="0.25">
      <c r="B32" s="115"/>
    </row>
    <row r="33" spans="2:2" x14ac:dyDescent="0.25">
      <c r="B33" s="118" t="s">
        <v>894</v>
      </c>
    </row>
    <row r="34" spans="2:2" x14ac:dyDescent="0.25">
      <c r="B34" s="117" t="s">
        <v>895</v>
      </c>
    </row>
    <row r="35" spans="2:2" x14ac:dyDescent="0.25">
      <c r="B35" s="117" t="s">
        <v>896</v>
      </c>
    </row>
    <row r="36" spans="2:2" x14ac:dyDescent="0.25">
      <c r="B36" s="117" t="s">
        <v>897</v>
      </c>
    </row>
    <row r="37" spans="2:2" x14ac:dyDescent="0.25">
      <c r="B37" s="117" t="s">
        <v>898</v>
      </c>
    </row>
    <row r="38" spans="2:2" x14ac:dyDescent="0.25">
      <c r="B38" s="117" t="s">
        <v>899</v>
      </c>
    </row>
    <row r="39" spans="2:2" x14ac:dyDescent="0.25">
      <c r="B39" s="115"/>
    </row>
    <row r="40" spans="2:2" ht="45" x14ac:dyDescent="0.25">
      <c r="B40" s="163" t="s">
        <v>1022</v>
      </c>
    </row>
    <row r="41" spans="2:2" x14ac:dyDescent="0.25">
      <c r="B41" s="119"/>
    </row>
    <row r="42" spans="2:2" ht="45" x14ac:dyDescent="0.25">
      <c r="B42" s="119" t="s">
        <v>1021</v>
      </c>
    </row>
    <row r="43" spans="2:2" x14ac:dyDescent="0.25">
      <c r="B43" s="115"/>
    </row>
    <row r="44" spans="2:2" ht="45" x14ac:dyDescent="0.25">
      <c r="B44" s="115" t="s">
        <v>900</v>
      </c>
    </row>
    <row r="45" spans="2:2" x14ac:dyDescent="0.25">
      <c r="B45" s="115"/>
    </row>
    <row r="46" spans="2:2" ht="75" x14ac:dyDescent="0.25">
      <c r="B46" s="115" t="s">
        <v>1016</v>
      </c>
    </row>
    <row r="47" spans="2:2" x14ac:dyDescent="0.25">
      <c r="B47" s="115"/>
    </row>
    <row r="48" spans="2:2" x14ac:dyDescent="0.25">
      <c r="B48" s="118"/>
    </row>
    <row r="49" spans="2:2" x14ac:dyDescent="0.25">
      <c r="B49" s="116" t="s">
        <v>901</v>
      </c>
    </row>
    <row r="50" spans="2:2" x14ac:dyDescent="0.25">
      <c r="B50" s="118"/>
    </row>
    <row r="51" spans="2:2" ht="90" x14ac:dyDescent="0.25">
      <c r="B51" s="124" t="s">
        <v>986</v>
      </c>
    </row>
    <row r="52" spans="2:2" x14ac:dyDescent="0.25">
      <c r="B52" s="124"/>
    </row>
    <row r="53" spans="2:2" ht="105" x14ac:dyDescent="0.25">
      <c r="B53" s="124" t="s">
        <v>1015</v>
      </c>
    </row>
    <row r="54" spans="2:2" x14ac:dyDescent="0.25">
      <c r="B54" s="115"/>
    </row>
    <row r="55" spans="2:2" s="120" customFormat="1" ht="29.25" customHeight="1" x14ac:dyDescent="0.25">
      <c r="B55" s="121" t="s">
        <v>988</v>
      </c>
    </row>
    <row r="56" spans="2:2" x14ac:dyDescent="0.25">
      <c r="B56" s="115"/>
    </row>
    <row r="57" spans="2:2" ht="45" x14ac:dyDescent="0.25">
      <c r="B57" s="115" t="s">
        <v>902</v>
      </c>
    </row>
    <row r="58" spans="2:2" x14ac:dyDescent="0.25">
      <c r="B58" s="115"/>
    </row>
    <row r="59" spans="2:2" ht="60" x14ac:dyDescent="0.25">
      <c r="B59" s="115" t="s">
        <v>903</v>
      </c>
    </row>
    <row r="60" spans="2:2" x14ac:dyDescent="0.25">
      <c r="B60" s="115"/>
    </row>
    <row r="61" spans="2:2" ht="75" x14ac:dyDescent="0.25">
      <c r="B61" s="125" t="s">
        <v>1020</v>
      </c>
    </row>
  </sheetData>
  <hyperlinks>
    <hyperlink ref="B1" location="Indice!A1" display="INDICE"/>
  </hyperlinks>
  <pageMargins left="0.70866141732283472" right="0.70866141732283472" top="0.74803149606299213"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topLeftCell="A124"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664</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993876</v>
      </c>
      <c r="D11" s="81" t="s">
        <v>645</v>
      </c>
      <c r="E11" s="85" t="s">
        <v>644</v>
      </c>
      <c r="F11" s="82"/>
      <c r="G11" s="83" t="s">
        <v>643</v>
      </c>
      <c r="H11" s="86" t="s">
        <v>642</v>
      </c>
      <c r="I11" s="87">
        <f>I12+I13</f>
        <v>2186273</v>
      </c>
    </row>
    <row r="12" spans="2:14" x14ac:dyDescent="0.2">
      <c r="B12" s="84">
        <f>I11-B11</f>
        <v>1192397</v>
      </c>
      <c r="D12" s="85" t="s">
        <v>632</v>
      </c>
      <c r="E12" s="66" t="s">
        <v>631</v>
      </c>
      <c r="F12" s="82"/>
      <c r="G12" s="88" t="s">
        <v>641</v>
      </c>
      <c r="H12" s="83"/>
      <c r="I12" s="87">
        <v>2182010</v>
      </c>
    </row>
    <row r="13" spans="2:14" x14ac:dyDescent="0.2">
      <c r="B13" s="84">
        <v>250464</v>
      </c>
      <c r="D13" s="81" t="s">
        <v>640</v>
      </c>
      <c r="E13" s="85" t="s">
        <v>564</v>
      </c>
      <c r="F13" s="82"/>
      <c r="G13" s="88" t="s">
        <v>639</v>
      </c>
      <c r="I13" s="87">
        <v>4263</v>
      </c>
    </row>
    <row r="14" spans="2:14" x14ac:dyDescent="0.2">
      <c r="B14" s="84">
        <f>B12-B13</f>
        <v>941933</v>
      </c>
      <c r="D14" s="81" t="s">
        <v>638</v>
      </c>
      <c r="E14" s="66" t="s">
        <v>637</v>
      </c>
      <c r="F14" s="82"/>
      <c r="G14" s="88"/>
      <c r="H14" s="83"/>
      <c r="I14" s="87"/>
    </row>
    <row r="15" spans="2:14" ht="7.15" customHeight="1" x14ac:dyDescent="0.2">
      <c r="B15" s="84"/>
      <c r="F15" s="82"/>
      <c r="G15" s="83"/>
      <c r="H15" s="83"/>
      <c r="I15" s="87"/>
    </row>
    <row r="16" spans="2:14" x14ac:dyDescent="0.2">
      <c r="B16" s="89">
        <f>B11+B12</f>
        <v>2186273</v>
      </c>
      <c r="C16" s="78"/>
      <c r="D16" s="90" t="s">
        <v>553</v>
      </c>
      <c r="E16" s="78"/>
      <c r="F16" s="91"/>
      <c r="G16" s="90" t="s">
        <v>553</v>
      </c>
      <c r="H16" s="78"/>
      <c r="I16" s="92">
        <f>I11</f>
        <v>2186273</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598403</v>
      </c>
      <c r="D26" s="81" t="s">
        <v>634</v>
      </c>
      <c r="E26" s="85" t="s">
        <v>633</v>
      </c>
      <c r="F26" s="82"/>
      <c r="G26" s="88" t="s">
        <v>632</v>
      </c>
      <c r="H26" s="68" t="s">
        <v>631</v>
      </c>
      <c r="I26" s="87">
        <f>+B12</f>
        <v>1192397</v>
      </c>
    </row>
    <row r="27" spans="2:9" x14ac:dyDescent="0.2">
      <c r="B27" s="84">
        <v>453400</v>
      </c>
      <c r="D27" s="85" t="s">
        <v>630</v>
      </c>
      <c r="F27" s="82"/>
      <c r="G27" s="83"/>
      <c r="H27" s="83"/>
      <c r="I27" s="87"/>
    </row>
    <row r="28" spans="2:9" x14ac:dyDescent="0.2">
      <c r="B28" s="84">
        <f>B29+B30</f>
        <v>145003</v>
      </c>
      <c r="D28" s="85" t="s">
        <v>629</v>
      </c>
      <c r="F28" s="82"/>
      <c r="G28" s="83"/>
      <c r="H28" s="83"/>
      <c r="I28" s="87"/>
    </row>
    <row r="29" spans="2:9" x14ac:dyDescent="0.2">
      <c r="B29" s="84">
        <v>144920</v>
      </c>
      <c r="D29" s="85" t="s">
        <v>628</v>
      </c>
      <c r="F29" s="82"/>
      <c r="G29" s="83"/>
      <c r="H29" s="83"/>
      <c r="I29" s="87"/>
    </row>
    <row r="30" spans="2:9" x14ac:dyDescent="0.2">
      <c r="B30" s="84">
        <v>83</v>
      </c>
      <c r="D30" s="85" t="s">
        <v>627</v>
      </c>
      <c r="F30" s="82"/>
      <c r="G30" s="83"/>
      <c r="H30" s="83"/>
      <c r="I30" s="87"/>
    </row>
    <row r="31" spans="2:9" ht="12.75" customHeight="1" x14ac:dyDescent="0.2">
      <c r="B31" s="84">
        <v>32116</v>
      </c>
      <c r="D31" s="81" t="s">
        <v>626</v>
      </c>
      <c r="E31" s="81" t="s">
        <v>625</v>
      </c>
      <c r="F31" s="82"/>
      <c r="G31" s="83"/>
      <c r="H31" s="83"/>
      <c r="I31" s="87"/>
    </row>
    <row r="32" spans="2:9" ht="12.75" customHeight="1" x14ac:dyDescent="0.2">
      <c r="B32" s="84">
        <v>-526</v>
      </c>
      <c r="D32" s="81" t="s">
        <v>624</v>
      </c>
      <c r="E32" s="81" t="s">
        <v>623</v>
      </c>
      <c r="F32" s="82"/>
      <c r="G32" s="83"/>
      <c r="H32" s="83"/>
      <c r="I32" s="87"/>
    </row>
    <row r="33" spans="2:9" x14ac:dyDescent="0.2">
      <c r="B33" s="84">
        <f>I35-B26-B31-B32</f>
        <v>562404</v>
      </c>
      <c r="D33" s="85" t="s">
        <v>621</v>
      </c>
      <c r="E33" s="66" t="s">
        <v>620</v>
      </c>
      <c r="F33" s="82"/>
      <c r="G33" s="83"/>
      <c r="H33" s="83"/>
      <c r="I33" s="87"/>
    </row>
    <row r="34" spans="2:9" x14ac:dyDescent="0.2">
      <c r="B34" s="84"/>
      <c r="F34" s="82"/>
      <c r="G34" s="83"/>
      <c r="H34" s="83"/>
      <c r="I34" s="87"/>
    </row>
    <row r="35" spans="2:9" x14ac:dyDescent="0.2">
      <c r="B35" s="89">
        <f>B26+B31+B32+B33</f>
        <v>1192397</v>
      </c>
      <c r="C35" s="78"/>
      <c r="D35" s="90" t="s">
        <v>553</v>
      </c>
      <c r="E35" s="78"/>
      <c r="F35" s="91"/>
      <c r="G35" s="90" t="s">
        <v>553</v>
      </c>
      <c r="H35" s="78"/>
      <c r="I35" s="92">
        <f>I26</f>
        <v>1192397</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38858</v>
      </c>
      <c r="D42" s="81" t="s">
        <v>619</v>
      </c>
      <c r="E42" s="88" t="s">
        <v>618</v>
      </c>
      <c r="F42" s="82"/>
      <c r="G42" s="85" t="s">
        <v>621</v>
      </c>
      <c r="H42" s="66" t="s">
        <v>620</v>
      </c>
      <c r="I42" s="87">
        <f>+B33</f>
        <v>562404</v>
      </c>
    </row>
    <row r="43" spans="2:9" ht="15" x14ac:dyDescent="0.2">
      <c r="B43" s="84">
        <v>37974</v>
      </c>
      <c r="C43" s="58"/>
      <c r="D43" s="95" t="s">
        <v>617</v>
      </c>
      <c r="F43" s="62"/>
      <c r="G43" s="79" t="s">
        <v>619</v>
      </c>
      <c r="H43" s="96" t="s">
        <v>618</v>
      </c>
      <c r="I43" s="87">
        <f>I44+I45+I47+I48+I49</f>
        <v>20529</v>
      </c>
    </row>
    <row r="44" spans="2:9" x14ac:dyDescent="0.2">
      <c r="B44" s="84">
        <v>884</v>
      </c>
      <c r="D44" s="85" t="s">
        <v>616</v>
      </c>
      <c r="F44" s="82"/>
      <c r="G44" s="95" t="s">
        <v>617</v>
      </c>
      <c r="I44" s="87">
        <v>20361</v>
      </c>
    </row>
    <row r="45" spans="2:9" x14ac:dyDescent="0.2">
      <c r="B45" s="84">
        <v>0</v>
      </c>
      <c r="D45" s="85" t="s">
        <v>615</v>
      </c>
      <c r="E45" s="80"/>
      <c r="F45" s="82"/>
      <c r="G45" s="85" t="s">
        <v>616</v>
      </c>
      <c r="I45" s="87">
        <v>168</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544075</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582933</v>
      </c>
      <c r="C52" s="78"/>
      <c r="D52" s="78" t="s">
        <v>553</v>
      </c>
      <c r="E52" s="78"/>
      <c r="F52" s="91"/>
      <c r="G52" s="78" t="s">
        <v>553</v>
      </c>
      <c r="H52" s="78"/>
      <c r="I52" s="92">
        <f>I42+I43+I50</f>
        <v>582933</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3537</v>
      </c>
      <c r="D59" s="81" t="s">
        <v>609</v>
      </c>
      <c r="E59" s="86" t="s">
        <v>608</v>
      </c>
      <c r="F59" s="82"/>
      <c r="G59" s="88" t="s">
        <v>607</v>
      </c>
      <c r="H59" s="66" t="s">
        <v>606</v>
      </c>
      <c r="I59" s="87">
        <f>+B49</f>
        <v>544075</v>
      </c>
    </row>
    <row r="60" spans="2:9" x14ac:dyDescent="0.2">
      <c r="B60" s="84">
        <v>3537</v>
      </c>
      <c r="D60" s="85" t="s">
        <v>605</v>
      </c>
      <c r="F60" s="82"/>
      <c r="G60" s="88" t="s">
        <v>604</v>
      </c>
      <c r="H60" s="85"/>
      <c r="I60" s="87">
        <f>I61+I62</f>
        <v>83</v>
      </c>
    </row>
    <row r="61" spans="2:9" x14ac:dyDescent="0.2">
      <c r="B61" s="84">
        <v>0</v>
      </c>
      <c r="D61" s="85" t="s">
        <v>603</v>
      </c>
      <c r="F61" s="82"/>
      <c r="G61" s="88" t="s">
        <v>602</v>
      </c>
      <c r="I61" s="87">
        <v>0</v>
      </c>
    </row>
    <row r="62" spans="2:9" x14ac:dyDescent="0.2">
      <c r="B62" s="84">
        <v>83</v>
      </c>
      <c r="D62" s="81" t="s">
        <v>601</v>
      </c>
      <c r="E62" s="85" t="s">
        <v>600</v>
      </c>
      <c r="F62" s="82"/>
      <c r="G62" s="88" t="s">
        <v>599</v>
      </c>
      <c r="I62" s="87">
        <v>83</v>
      </c>
    </row>
    <row r="63" spans="2:9" x14ac:dyDescent="0.2">
      <c r="B63" s="84"/>
      <c r="E63" s="85" t="s">
        <v>598</v>
      </c>
      <c r="F63" s="82"/>
      <c r="G63" s="83" t="s">
        <v>597</v>
      </c>
      <c r="H63" s="81" t="s">
        <v>596</v>
      </c>
      <c r="I63" s="87">
        <f>I64+I65+I66</f>
        <v>810</v>
      </c>
    </row>
    <row r="64" spans="2:9" x14ac:dyDescent="0.2">
      <c r="B64" s="84">
        <f>B65+B66+B67</f>
        <v>4172</v>
      </c>
      <c r="D64" s="81" t="s">
        <v>597</v>
      </c>
      <c r="E64" s="81" t="s">
        <v>596</v>
      </c>
      <c r="F64" s="82"/>
      <c r="G64" s="85" t="s">
        <v>595</v>
      </c>
      <c r="I64" s="87">
        <v>0</v>
      </c>
    </row>
    <row r="65" spans="2:9" x14ac:dyDescent="0.2">
      <c r="B65" s="84">
        <v>3109</v>
      </c>
      <c r="D65" s="85" t="s">
        <v>595</v>
      </c>
      <c r="F65" s="82"/>
      <c r="G65" s="88" t="s">
        <v>594</v>
      </c>
      <c r="I65" s="87">
        <v>8</v>
      </c>
    </row>
    <row r="66" spans="2:9" x14ac:dyDescent="0.2">
      <c r="B66" s="84">
        <v>0</v>
      </c>
      <c r="D66" s="85" t="s">
        <v>594</v>
      </c>
      <c r="F66" s="82"/>
      <c r="G66" s="88" t="s">
        <v>593</v>
      </c>
      <c r="I66" s="87">
        <v>802</v>
      </c>
    </row>
    <row r="67" spans="2:9" x14ac:dyDescent="0.2">
      <c r="B67" s="84">
        <v>1063</v>
      </c>
      <c r="D67" s="85" t="s">
        <v>593</v>
      </c>
      <c r="F67" s="82"/>
      <c r="G67" s="83"/>
      <c r="H67" s="83"/>
      <c r="I67" s="87"/>
    </row>
    <row r="68" spans="2:9" x14ac:dyDescent="0.2">
      <c r="B68" s="84">
        <f>I70-B59-B62-B64</f>
        <v>537176</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544968</v>
      </c>
      <c r="C70" s="78"/>
      <c r="D70" s="78" t="s">
        <v>553</v>
      </c>
      <c r="E70" s="78"/>
      <c r="F70" s="91"/>
      <c r="G70" s="78" t="s">
        <v>553</v>
      </c>
      <c r="H70" s="78"/>
      <c r="I70" s="92">
        <f>I59+I60+I63</f>
        <v>544968</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537176</v>
      </c>
    </row>
    <row r="78" spans="2:9" x14ac:dyDescent="0.2">
      <c r="B78" s="84"/>
      <c r="E78" s="85" t="s">
        <v>585</v>
      </c>
      <c r="F78" s="82"/>
      <c r="G78" s="88"/>
      <c r="H78" s="85"/>
      <c r="I78" s="87"/>
    </row>
    <row r="79" spans="2:9" x14ac:dyDescent="0.2">
      <c r="B79" s="84">
        <f>I82-B77</f>
        <v>537176</v>
      </c>
      <c r="D79" s="85" t="s">
        <v>580</v>
      </c>
      <c r="E79" s="68" t="s">
        <v>584</v>
      </c>
      <c r="F79" s="82"/>
      <c r="G79" s="83"/>
      <c r="H79" s="83"/>
      <c r="I79" s="87"/>
    </row>
    <row r="80" spans="2:9" x14ac:dyDescent="0.2">
      <c r="B80" s="84">
        <f>B79-B13</f>
        <v>286712</v>
      </c>
      <c r="D80" s="85" t="s">
        <v>583</v>
      </c>
      <c r="E80" s="66" t="s">
        <v>579</v>
      </c>
      <c r="F80" s="82"/>
      <c r="G80" s="83"/>
      <c r="H80" s="83"/>
      <c r="I80" s="87"/>
    </row>
    <row r="81" spans="2:9" x14ac:dyDescent="0.2">
      <c r="B81" s="84"/>
      <c r="F81" s="82"/>
      <c r="G81" s="83"/>
      <c r="H81" s="83"/>
      <c r="I81" s="87"/>
    </row>
    <row r="82" spans="2:9" x14ac:dyDescent="0.2">
      <c r="B82" s="89">
        <f>B77+B79</f>
        <v>537176</v>
      </c>
      <c r="C82" s="78"/>
      <c r="D82" s="78" t="s">
        <v>553</v>
      </c>
      <c r="E82" s="78"/>
      <c r="F82" s="91"/>
      <c r="G82" s="78" t="s">
        <v>553</v>
      </c>
      <c r="H82" s="78"/>
      <c r="I82" s="92">
        <f>I77</f>
        <v>537176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311291</v>
      </c>
      <c r="D92" s="85" t="s">
        <v>567</v>
      </c>
      <c r="E92" s="66" t="s">
        <v>566</v>
      </c>
      <c r="F92" s="82"/>
      <c r="G92" s="85" t="s">
        <v>580</v>
      </c>
      <c r="H92" s="66" t="s">
        <v>579</v>
      </c>
      <c r="I92" s="87">
        <f>+B80</f>
        <v>286712</v>
      </c>
    </row>
    <row r="93" spans="2:9" x14ac:dyDescent="0.2">
      <c r="B93" s="84"/>
      <c r="E93" s="68" t="s">
        <v>563</v>
      </c>
      <c r="F93" s="82"/>
      <c r="G93" s="88" t="s">
        <v>578</v>
      </c>
      <c r="H93" s="81" t="s">
        <v>577</v>
      </c>
      <c r="I93" s="87">
        <f>I94+I95</f>
        <v>24579</v>
      </c>
    </row>
    <row r="94" spans="2:9" x14ac:dyDescent="0.2">
      <c r="B94" s="84"/>
      <c r="E94" s="85"/>
      <c r="F94" s="82"/>
      <c r="G94" s="88" t="s">
        <v>576</v>
      </c>
      <c r="I94" s="87">
        <v>3414</v>
      </c>
    </row>
    <row r="95" spans="2:9" x14ac:dyDescent="0.2">
      <c r="B95" s="84"/>
      <c r="E95" s="85"/>
      <c r="F95" s="82"/>
      <c r="G95" s="88" t="s">
        <v>575</v>
      </c>
      <c r="I95" s="87">
        <v>21165</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311291</v>
      </c>
      <c r="C99" s="78"/>
      <c r="D99" s="78" t="s">
        <v>553</v>
      </c>
      <c r="E99" s="78"/>
      <c r="F99" s="91"/>
      <c r="G99" s="78" t="s">
        <v>553</v>
      </c>
      <c r="H99" s="78"/>
      <c r="I99" s="92">
        <f>I92+I93+I96</f>
        <v>311291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194963</v>
      </c>
      <c r="D106" s="85" t="s">
        <v>570</v>
      </c>
      <c r="E106" s="103" t="s">
        <v>569</v>
      </c>
      <c r="F106" s="82"/>
      <c r="G106" s="83"/>
      <c r="H106" s="83"/>
      <c r="I106" s="82"/>
    </row>
    <row r="107" spans="2:9" x14ac:dyDescent="0.2">
      <c r="B107" s="84">
        <v>193865</v>
      </c>
      <c r="D107" s="85" t="s">
        <v>568</v>
      </c>
      <c r="E107" s="85"/>
      <c r="F107" s="82"/>
      <c r="G107" s="85" t="s">
        <v>567</v>
      </c>
      <c r="H107" s="68" t="s">
        <v>566</v>
      </c>
      <c r="I107" s="87"/>
    </row>
    <row r="108" spans="2:9" x14ac:dyDescent="0.2">
      <c r="B108" s="84">
        <f>-B13</f>
        <v>-250464</v>
      </c>
      <c r="D108" s="85" t="s">
        <v>565</v>
      </c>
      <c r="E108" s="86" t="s">
        <v>564</v>
      </c>
      <c r="F108" s="82"/>
      <c r="G108" s="85"/>
      <c r="H108" s="67" t="s">
        <v>563</v>
      </c>
      <c r="I108" s="87">
        <f>B92</f>
        <v>311291</v>
      </c>
    </row>
    <row r="109" spans="2:9" x14ac:dyDescent="0.2">
      <c r="B109" s="84">
        <v>1098</v>
      </c>
      <c r="D109" s="95" t="s">
        <v>562</v>
      </c>
      <c r="E109" s="85" t="s">
        <v>561</v>
      </c>
      <c r="F109" s="82"/>
      <c r="H109" s="104"/>
      <c r="I109" s="105"/>
    </row>
    <row r="110" spans="2:9" x14ac:dyDescent="0.2">
      <c r="B110" s="84">
        <v>0</v>
      </c>
      <c r="D110" s="85" t="s">
        <v>560</v>
      </c>
      <c r="E110" s="85" t="s">
        <v>559</v>
      </c>
      <c r="F110" s="82"/>
      <c r="G110" s="93"/>
      <c r="I110" s="87"/>
    </row>
    <row r="111" spans="2:9" x14ac:dyDescent="0.2">
      <c r="B111" s="84">
        <v>-3267</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370059</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311291</v>
      </c>
      <c r="C115" s="78"/>
      <c r="D115" s="78" t="s">
        <v>553</v>
      </c>
      <c r="E115" s="106"/>
      <c r="F115" s="91"/>
      <c r="G115" s="78" t="s">
        <v>553</v>
      </c>
      <c r="H115" s="78"/>
      <c r="I115" s="92">
        <f>I108</f>
        <v>311291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370059</v>
      </c>
    </row>
    <row r="123" spans="2:9" ht="15" x14ac:dyDescent="0.2">
      <c r="B123" s="84">
        <f>B125+B128+B131+B134+B137+B142+B143+B144</f>
        <v>107598</v>
      </c>
      <c r="C123" s="79"/>
      <c r="D123" s="58"/>
      <c r="E123" s="85" t="s">
        <v>548</v>
      </c>
      <c r="F123" s="58"/>
      <c r="G123" s="58"/>
      <c r="H123" s="58"/>
      <c r="I123" s="87">
        <f>I125+I128+I131+I134+I137+I142+I143+I144</f>
        <v>-262461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76060</v>
      </c>
      <c r="E128" s="85" t="s">
        <v>544</v>
      </c>
      <c r="I128" s="87">
        <f>I129+I130</f>
        <v>919</v>
      </c>
    </row>
    <row r="129" spans="2:9" x14ac:dyDescent="0.2">
      <c r="B129" s="84">
        <v>77606</v>
      </c>
      <c r="E129" s="85" t="s">
        <v>543</v>
      </c>
      <c r="I129" s="87">
        <v>0</v>
      </c>
    </row>
    <row r="130" spans="2:9" x14ac:dyDescent="0.2">
      <c r="B130" s="84">
        <v>-1546</v>
      </c>
      <c r="E130" s="85" t="s">
        <v>542</v>
      </c>
      <c r="I130" s="87">
        <v>919</v>
      </c>
    </row>
    <row r="131" spans="2:9" x14ac:dyDescent="0.2">
      <c r="B131" s="84">
        <f>B132+B133</f>
        <v>-31949</v>
      </c>
      <c r="E131" s="85" t="s">
        <v>541</v>
      </c>
      <c r="I131" s="87">
        <f>I132+I133</f>
        <v>202</v>
      </c>
    </row>
    <row r="132" spans="2:9" x14ac:dyDescent="0.2">
      <c r="B132" s="84">
        <v>-14828</v>
      </c>
      <c r="E132" s="85" t="s">
        <v>540</v>
      </c>
      <c r="I132" s="87">
        <v>498752</v>
      </c>
    </row>
    <row r="133" spans="2:9" x14ac:dyDescent="0.2">
      <c r="B133" s="84">
        <v>-17121</v>
      </c>
      <c r="E133" s="85" t="s">
        <v>539</v>
      </c>
      <c r="I133" s="87">
        <v>-498550</v>
      </c>
    </row>
    <row r="134" spans="2:9" x14ac:dyDescent="0.2">
      <c r="B134" s="84">
        <f>B135+B136</f>
        <v>25205</v>
      </c>
      <c r="E134" s="85" t="s">
        <v>538</v>
      </c>
      <c r="I134" s="87">
        <f>I135+I136</f>
        <v>-259559</v>
      </c>
    </row>
    <row r="135" spans="2:9" x14ac:dyDescent="0.2">
      <c r="B135" s="84">
        <v>-3987</v>
      </c>
      <c r="E135" s="85" t="s">
        <v>537</v>
      </c>
      <c r="I135" s="87">
        <v>-74714</v>
      </c>
    </row>
    <row r="136" spans="2:9" x14ac:dyDescent="0.2">
      <c r="B136" s="84">
        <v>29192</v>
      </c>
      <c r="E136" s="85" t="s">
        <v>536</v>
      </c>
      <c r="I136" s="87">
        <v>-184845</v>
      </c>
    </row>
    <row r="137" spans="2:9" x14ac:dyDescent="0.2">
      <c r="B137" s="84">
        <f>B138+B141</f>
        <v>-17</v>
      </c>
      <c r="E137" s="107" t="s">
        <v>535</v>
      </c>
      <c r="I137" s="87">
        <f>I138+I141</f>
        <v>30</v>
      </c>
    </row>
    <row r="138" spans="2:9" x14ac:dyDescent="0.2">
      <c r="B138" s="84">
        <f>B139+B140</f>
        <v>-17</v>
      </c>
      <c r="E138" s="107" t="s">
        <v>534</v>
      </c>
      <c r="I138" s="87">
        <f>I139+I140</f>
        <v>30</v>
      </c>
    </row>
    <row r="139" spans="2:9" x14ac:dyDescent="0.2">
      <c r="B139" s="84">
        <v>-17</v>
      </c>
      <c r="E139" s="107" t="s">
        <v>533</v>
      </c>
      <c r="I139" s="87">
        <v>30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38299</v>
      </c>
      <c r="C144" s="85" t="s">
        <v>528</v>
      </c>
      <c r="E144" s="85" t="s">
        <v>528</v>
      </c>
      <c r="I144" s="87">
        <f>I145+I146</f>
        <v>-4053</v>
      </c>
    </row>
    <row r="145" spans="2:9" x14ac:dyDescent="0.2">
      <c r="B145" s="84">
        <v>11912</v>
      </c>
      <c r="C145" s="85" t="s">
        <v>527</v>
      </c>
      <c r="E145" s="85" t="s">
        <v>527</v>
      </c>
      <c r="I145" s="87">
        <v>-459</v>
      </c>
    </row>
    <row r="146" spans="2:9" x14ac:dyDescent="0.2">
      <c r="B146" s="89">
        <v>26387</v>
      </c>
      <c r="C146" s="108" t="s">
        <v>526</v>
      </c>
      <c r="D146" s="109"/>
      <c r="E146" s="108" t="s">
        <v>526</v>
      </c>
      <c r="F146" s="109"/>
      <c r="G146" s="109"/>
      <c r="H146" s="109"/>
      <c r="I146" s="92">
        <v>-3594</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665</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94</v>
      </c>
      <c r="D11" s="81" t="s">
        <v>645</v>
      </c>
      <c r="E11" s="85" t="s">
        <v>644</v>
      </c>
      <c r="F11" s="82"/>
      <c r="G11" s="83" t="s">
        <v>643</v>
      </c>
      <c r="H11" s="86" t="s">
        <v>642</v>
      </c>
      <c r="I11" s="87">
        <f>I12+I13</f>
        <v>230</v>
      </c>
    </row>
    <row r="12" spans="2:14" x14ac:dyDescent="0.2">
      <c r="B12" s="84">
        <f>I11-B11</f>
        <v>136</v>
      </c>
      <c r="D12" s="85" t="s">
        <v>632</v>
      </c>
      <c r="E12" s="66" t="s">
        <v>631</v>
      </c>
      <c r="F12" s="82"/>
      <c r="G12" s="88" t="s">
        <v>641</v>
      </c>
      <c r="H12" s="83"/>
      <c r="I12" s="87">
        <v>230</v>
      </c>
    </row>
    <row r="13" spans="2:14" x14ac:dyDescent="0.2">
      <c r="B13" s="84">
        <v>17</v>
      </c>
      <c r="D13" s="81" t="s">
        <v>640</v>
      </c>
      <c r="E13" s="85" t="s">
        <v>564</v>
      </c>
      <c r="F13" s="82"/>
      <c r="G13" s="88" t="s">
        <v>639</v>
      </c>
      <c r="I13" s="87">
        <v>0</v>
      </c>
    </row>
    <row r="14" spans="2:14" x14ac:dyDescent="0.2">
      <c r="B14" s="84">
        <f>B12-B13</f>
        <v>119</v>
      </c>
      <c r="D14" s="81" t="s">
        <v>638</v>
      </c>
      <c r="E14" s="66" t="s">
        <v>637</v>
      </c>
      <c r="F14" s="82"/>
      <c r="G14" s="88"/>
      <c r="H14" s="83"/>
      <c r="I14" s="87"/>
    </row>
    <row r="15" spans="2:14" ht="7.15" customHeight="1" x14ac:dyDescent="0.2">
      <c r="B15" s="84"/>
      <c r="F15" s="82"/>
      <c r="G15" s="83"/>
      <c r="H15" s="83"/>
      <c r="I15" s="87"/>
    </row>
    <row r="16" spans="2:14" x14ac:dyDescent="0.2">
      <c r="B16" s="89">
        <f>B11+B12</f>
        <v>230</v>
      </c>
      <c r="C16" s="78"/>
      <c r="D16" s="90" t="s">
        <v>553</v>
      </c>
      <c r="E16" s="78"/>
      <c r="F16" s="91"/>
      <c r="G16" s="90" t="s">
        <v>553</v>
      </c>
      <c r="H16" s="78"/>
      <c r="I16" s="92">
        <f>I11</f>
        <v>230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99</v>
      </c>
      <c r="D26" s="81" t="s">
        <v>634</v>
      </c>
      <c r="E26" s="85" t="s">
        <v>633</v>
      </c>
      <c r="F26" s="82"/>
      <c r="G26" s="88" t="s">
        <v>632</v>
      </c>
      <c r="H26" s="68" t="s">
        <v>631</v>
      </c>
      <c r="I26" s="87">
        <f>+B12</f>
        <v>136</v>
      </c>
    </row>
    <row r="27" spans="2:9" x14ac:dyDescent="0.2">
      <c r="B27" s="84">
        <v>75</v>
      </c>
      <c r="D27" s="85" t="s">
        <v>630</v>
      </c>
      <c r="F27" s="82"/>
      <c r="G27" s="83"/>
      <c r="H27" s="83"/>
      <c r="I27" s="87"/>
    </row>
    <row r="28" spans="2:9" x14ac:dyDescent="0.2">
      <c r="B28" s="84">
        <f>B29+B30</f>
        <v>24</v>
      </c>
      <c r="D28" s="85" t="s">
        <v>629</v>
      </c>
      <c r="F28" s="82"/>
      <c r="G28" s="83"/>
      <c r="H28" s="83"/>
      <c r="I28" s="87"/>
    </row>
    <row r="29" spans="2:9" x14ac:dyDescent="0.2">
      <c r="B29" s="84">
        <v>24</v>
      </c>
      <c r="D29" s="85" t="s">
        <v>628</v>
      </c>
      <c r="F29" s="82"/>
      <c r="G29" s="83"/>
      <c r="H29" s="83"/>
      <c r="I29" s="87"/>
    </row>
    <row r="30" spans="2:9" x14ac:dyDescent="0.2">
      <c r="B30" s="84">
        <v>0</v>
      </c>
      <c r="D30" s="85" t="s">
        <v>627</v>
      </c>
      <c r="F30" s="82"/>
      <c r="G30" s="83"/>
      <c r="H30" s="83"/>
      <c r="I30" s="87"/>
    </row>
    <row r="31" spans="2:9" ht="12.75" customHeight="1" x14ac:dyDescent="0.2">
      <c r="B31" s="84">
        <v>7</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30</v>
      </c>
      <c r="D33" s="85" t="s">
        <v>621</v>
      </c>
      <c r="E33" s="66" t="s">
        <v>620</v>
      </c>
      <c r="F33" s="82"/>
      <c r="G33" s="83"/>
      <c r="H33" s="83"/>
      <c r="I33" s="87"/>
    </row>
    <row r="34" spans="2:9" x14ac:dyDescent="0.2">
      <c r="B34" s="84"/>
      <c r="F34" s="82"/>
      <c r="G34" s="83"/>
      <c r="H34" s="83"/>
      <c r="I34" s="87"/>
    </row>
    <row r="35" spans="2:9" x14ac:dyDescent="0.2">
      <c r="B35" s="89">
        <f>B26+B31+B32+B33</f>
        <v>136</v>
      </c>
      <c r="C35" s="78"/>
      <c r="D35" s="90" t="s">
        <v>553</v>
      </c>
      <c r="E35" s="78"/>
      <c r="F35" s="91"/>
      <c r="G35" s="90" t="s">
        <v>553</v>
      </c>
      <c r="H35" s="78"/>
      <c r="I35" s="92">
        <f>I26</f>
        <v>136</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30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30</v>
      </c>
      <c r="C52" s="78"/>
      <c r="D52" s="78" t="s">
        <v>553</v>
      </c>
      <c r="E52" s="78"/>
      <c r="F52" s="91"/>
      <c r="G52" s="78" t="s">
        <v>553</v>
      </c>
      <c r="H52" s="78"/>
      <c r="I52" s="92">
        <f>I42+I43+I50</f>
        <v>30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30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2</v>
      </c>
      <c r="D64" s="81" t="s">
        <v>597</v>
      </c>
      <c r="E64" s="81" t="s">
        <v>596</v>
      </c>
      <c r="F64" s="82"/>
      <c r="G64" s="85" t="s">
        <v>595</v>
      </c>
      <c r="I64" s="87">
        <v>0</v>
      </c>
    </row>
    <row r="65" spans="2:9" x14ac:dyDescent="0.2">
      <c r="B65" s="84">
        <v>2</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28</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30</v>
      </c>
      <c r="C70" s="78"/>
      <c r="D70" s="78" t="s">
        <v>553</v>
      </c>
      <c r="E70" s="78"/>
      <c r="F70" s="91"/>
      <c r="G70" s="78" t="s">
        <v>553</v>
      </c>
      <c r="H70" s="78"/>
      <c r="I70" s="92">
        <f>I59+I60+I63</f>
        <v>30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28</v>
      </c>
    </row>
    <row r="78" spans="2:9" x14ac:dyDescent="0.2">
      <c r="B78" s="84"/>
      <c r="E78" s="85" t="s">
        <v>585</v>
      </c>
      <c r="F78" s="82"/>
      <c r="G78" s="88"/>
      <c r="H78" s="85"/>
      <c r="I78" s="87"/>
    </row>
    <row r="79" spans="2:9" x14ac:dyDescent="0.2">
      <c r="B79" s="84">
        <f>I82-B77</f>
        <v>28</v>
      </c>
      <c r="D79" s="85" t="s">
        <v>580</v>
      </c>
      <c r="E79" s="68" t="s">
        <v>584</v>
      </c>
      <c r="F79" s="82"/>
      <c r="G79" s="83"/>
      <c r="H79" s="83"/>
      <c r="I79" s="87"/>
    </row>
    <row r="80" spans="2:9" x14ac:dyDescent="0.2">
      <c r="B80" s="84">
        <f>B79-B13</f>
        <v>11</v>
      </c>
      <c r="D80" s="85" t="s">
        <v>583</v>
      </c>
      <c r="E80" s="66" t="s">
        <v>579</v>
      </c>
      <c r="F80" s="82"/>
      <c r="G80" s="83"/>
      <c r="H80" s="83"/>
      <c r="I80" s="87"/>
    </row>
    <row r="81" spans="2:9" x14ac:dyDescent="0.2">
      <c r="B81" s="84"/>
      <c r="F81" s="82"/>
      <c r="G81" s="83"/>
      <c r="H81" s="83"/>
      <c r="I81" s="87"/>
    </row>
    <row r="82" spans="2:9" x14ac:dyDescent="0.2">
      <c r="B82" s="89">
        <f>B77+B79</f>
        <v>28</v>
      </c>
      <c r="C82" s="78"/>
      <c r="D82" s="78" t="s">
        <v>553</v>
      </c>
      <c r="E82" s="78"/>
      <c r="F82" s="91"/>
      <c r="G82" s="78" t="s">
        <v>553</v>
      </c>
      <c r="H82" s="78"/>
      <c r="I82" s="92">
        <f>I77</f>
        <v>28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11</v>
      </c>
      <c r="D92" s="85" t="s">
        <v>567</v>
      </c>
      <c r="E92" s="66" t="s">
        <v>566</v>
      </c>
      <c r="F92" s="82"/>
      <c r="G92" s="85" t="s">
        <v>580</v>
      </c>
      <c r="H92" s="66" t="s">
        <v>579</v>
      </c>
      <c r="I92" s="87">
        <f>+B80</f>
        <v>11</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11</v>
      </c>
      <c r="C99" s="78"/>
      <c r="D99" s="78" t="s">
        <v>553</v>
      </c>
      <c r="E99" s="78"/>
      <c r="F99" s="91"/>
      <c r="G99" s="78" t="s">
        <v>553</v>
      </c>
      <c r="H99" s="78"/>
      <c r="I99" s="92">
        <f>I92+I93+I96</f>
        <v>11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18</v>
      </c>
      <c r="D106" s="85" t="s">
        <v>570</v>
      </c>
      <c r="E106" s="103" t="s">
        <v>569</v>
      </c>
      <c r="F106" s="82"/>
      <c r="G106" s="83"/>
      <c r="H106" s="83"/>
      <c r="I106" s="82"/>
    </row>
    <row r="107" spans="2:9" x14ac:dyDescent="0.2">
      <c r="B107" s="84">
        <v>18</v>
      </c>
      <c r="D107" s="85" t="s">
        <v>568</v>
      </c>
      <c r="E107" s="85"/>
      <c r="F107" s="82"/>
      <c r="G107" s="85" t="s">
        <v>567</v>
      </c>
      <c r="H107" s="68" t="s">
        <v>566</v>
      </c>
      <c r="I107" s="87"/>
    </row>
    <row r="108" spans="2:9" x14ac:dyDescent="0.2">
      <c r="B108" s="84">
        <f>-B13</f>
        <v>-17</v>
      </c>
      <c r="D108" s="85" t="s">
        <v>565</v>
      </c>
      <c r="E108" s="86" t="s">
        <v>564</v>
      </c>
      <c r="F108" s="82"/>
      <c r="G108" s="85"/>
      <c r="H108" s="67" t="s">
        <v>563</v>
      </c>
      <c r="I108" s="87">
        <f>B92</f>
        <v>11</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11</v>
      </c>
      <c r="C115" s="78"/>
      <c r="D115" s="78" t="s">
        <v>553</v>
      </c>
      <c r="E115" s="106"/>
      <c r="F115" s="91"/>
      <c r="G115" s="78" t="s">
        <v>553</v>
      </c>
      <c r="H115" s="78"/>
      <c r="I115" s="92">
        <f>I108</f>
        <v>11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10</v>
      </c>
    </row>
    <row r="123" spans="2:9" ht="15" x14ac:dyDescent="0.2">
      <c r="B123" s="84">
        <f>B125+B128+B131+B134+B137+B142+B143+B144</f>
        <v>4</v>
      </c>
      <c r="C123" s="79"/>
      <c r="D123" s="58"/>
      <c r="E123" s="85" t="s">
        <v>548</v>
      </c>
      <c r="F123" s="58"/>
      <c r="G123" s="58"/>
      <c r="H123" s="58"/>
      <c r="I123" s="87">
        <f>I125+I128+I131+I134+I137+I142+I143+I144</f>
        <v>-6</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9</v>
      </c>
      <c r="E128" s="85" t="s">
        <v>544</v>
      </c>
      <c r="I128" s="87">
        <f>I129+I130</f>
        <v>0</v>
      </c>
    </row>
    <row r="129" spans="2:9" x14ac:dyDescent="0.2">
      <c r="B129" s="84">
        <v>9</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-5</v>
      </c>
      <c r="C144" s="85" t="s">
        <v>528</v>
      </c>
      <c r="E144" s="85" t="s">
        <v>528</v>
      </c>
      <c r="I144" s="87">
        <f>I145+I146</f>
        <v>-6</v>
      </c>
    </row>
    <row r="145" spans="2:9" x14ac:dyDescent="0.2">
      <c r="B145" s="84">
        <v>-4</v>
      </c>
      <c r="C145" s="85" t="s">
        <v>527</v>
      </c>
      <c r="E145" s="85" t="s">
        <v>527</v>
      </c>
      <c r="I145" s="87">
        <v>0</v>
      </c>
    </row>
    <row r="146" spans="2:9" x14ac:dyDescent="0.2">
      <c r="B146" s="89">
        <v>-1</v>
      </c>
      <c r="C146" s="108" t="s">
        <v>526</v>
      </c>
      <c r="D146" s="109"/>
      <c r="E146" s="108" t="s">
        <v>526</v>
      </c>
      <c r="F146" s="109"/>
      <c r="G146" s="109"/>
      <c r="H146" s="109"/>
      <c r="I146" s="92">
        <v>-6</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666</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20756</v>
      </c>
      <c r="D11" s="81" t="s">
        <v>645</v>
      </c>
      <c r="E11" s="85" t="s">
        <v>644</v>
      </c>
      <c r="F11" s="82"/>
      <c r="G11" s="83" t="s">
        <v>643</v>
      </c>
      <c r="H11" s="86" t="s">
        <v>642</v>
      </c>
      <c r="I11" s="87">
        <f>I12+I13</f>
        <v>82218</v>
      </c>
    </row>
    <row r="12" spans="2:14" x14ac:dyDescent="0.2">
      <c r="B12" s="84">
        <f>I11-B11</f>
        <v>61462</v>
      </c>
      <c r="D12" s="85" t="s">
        <v>632</v>
      </c>
      <c r="E12" s="66" t="s">
        <v>631</v>
      </c>
      <c r="F12" s="82"/>
      <c r="G12" s="88" t="s">
        <v>641</v>
      </c>
      <c r="H12" s="83"/>
      <c r="I12" s="87">
        <v>82218</v>
      </c>
    </row>
    <row r="13" spans="2:14" x14ac:dyDescent="0.2">
      <c r="B13" s="84">
        <v>18460</v>
      </c>
      <c r="D13" s="81" t="s">
        <v>640</v>
      </c>
      <c r="E13" s="85" t="s">
        <v>564</v>
      </c>
      <c r="F13" s="82"/>
      <c r="G13" s="88" t="s">
        <v>639</v>
      </c>
      <c r="I13" s="87">
        <v>0</v>
      </c>
    </row>
    <row r="14" spans="2:14" x14ac:dyDescent="0.2">
      <c r="B14" s="84">
        <f>B12-B13</f>
        <v>43002</v>
      </c>
      <c r="D14" s="81" t="s">
        <v>638</v>
      </c>
      <c r="E14" s="66" t="s">
        <v>637</v>
      </c>
      <c r="F14" s="82"/>
      <c r="G14" s="88"/>
      <c r="H14" s="83"/>
      <c r="I14" s="87"/>
    </row>
    <row r="15" spans="2:14" ht="7.15" customHeight="1" x14ac:dyDescent="0.2">
      <c r="B15" s="84"/>
      <c r="F15" s="82"/>
      <c r="G15" s="83"/>
      <c r="H15" s="83"/>
      <c r="I15" s="87"/>
    </row>
    <row r="16" spans="2:14" x14ac:dyDescent="0.2">
      <c r="B16" s="89">
        <f>B11+B12</f>
        <v>82218</v>
      </c>
      <c r="C16" s="78"/>
      <c r="D16" s="90" t="s">
        <v>553</v>
      </c>
      <c r="E16" s="78"/>
      <c r="F16" s="91"/>
      <c r="G16" s="90" t="s">
        <v>553</v>
      </c>
      <c r="H16" s="78"/>
      <c r="I16" s="92">
        <f>I11</f>
        <v>82218</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14915</v>
      </c>
      <c r="D26" s="81" t="s">
        <v>634</v>
      </c>
      <c r="E26" s="85" t="s">
        <v>633</v>
      </c>
      <c r="F26" s="82"/>
      <c r="G26" s="88" t="s">
        <v>632</v>
      </c>
      <c r="H26" s="68" t="s">
        <v>631</v>
      </c>
      <c r="I26" s="87">
        <f>+B12</f>
        <v>61462</v>
      </c>
    </row>
    <row r="27" spans="2:9" x14ac:dyDescent="0.2">
      <c r="B27" s="84">
        <v>11514</v>
      </c>
      <c r="D27" s="85" t="s">
        <v>630</v>
      </c>
      <c r="F27" s="82"/>
      <c r="G27" s="83"/>
      <c r="H27" s="83"/>
      <c r="I27" s="87"/>
    </row>
    <row r="28" spans="2:9" x14ac:dyDescent="0.2">
      <c r="B28" s="84">
        <f>B29+B30</f>
        <v>3401</v>
      </c>
      <c r="D28" s="85" t="s">
        <v>629</v>
      </c>
      <c r="F28" s="82"/>
      <c r="G28" s="83"/>
      <c r="H28" s="83"/>
      <c r="I28" s="87"/>
    </row>
    <row r="29" spans="2:9" x14ac:dyDescent="0.2">
      <c r="B29" s="84">
        <v>3401</v>
      </c>
      <c r="D29" s="85" t="s">
        <v>628</v>
      </c>
      <c r="F29" s="82"/>
      <c r="G29" s="83"/>
      <c r="H29" s="83"/>
      <c r="I29" s="87"/>
    </row>
    <row r="30" spans="2:9" x14ac:dyDescent="0.2">
      <c r="B30" s="84">
        <v>0</v>
      </c>
      <c r="D30" s="85" t="s">
        <v>627</v>
      </c>
      <c r="F30" s="82"/>
      <c r="G30" s="83"/>
      <c r="H30" s="83"/>
      <c r="I30" s="87"/>
    </row>
    <row r="31" spans="2:9" ht="12.75" customHeight="1" x14ac:dyDescent="0.2">
      <c r="B31" s="84">
        <v>855</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45692</v>
      </c>
      <c r="D33" s="85" t="s">
        <v>621</v>
      </c>
      <c r="E33" s="66" t="s">
        <v>620</v>
      </c>
      <c r="F33" s="82"/>
      <c r="G33" s="83"/>
      <c r="H33" s="83"/>
      <c r="I33" s="87"/>
    </row>
    <row r="34" spans="2:9" x14ac:dyDescent="0.2">
      <c r="B34" s="84"/>
      <c r="F34" s="82"/>
      <c r="G34" s="83"/>
      <c r="H34" s="83"/>
      <c r="I34" s="87"/>
    </row>
    <row r="35" spans="2:9" x14ac:dyDescent="0.2">
      <c r="B35" s="89">
        <f>B26+B31+B32+B33</f>
        <v>61462</v>
      </c>
      <c r="C35" s="78"/>
      <c r="D35" s="90" t="s">
        <v>553</v>
      </c>
      <c r="E35" s="78"/>
      <c r="F35" s="91"/>
      <c r="G35" s="90" t="s">
        <v>553</v>
      </c>
      <c r="H35" s="78"/>
      <c r="I35" s="92">
        <f>I26</f>
        <v>61462</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19755</v>
      </c>
      <c r="D42" s="81" t="s">
        <v>619</v>
      </c>
      <c r="E42" s="88" t="s">
        <v>618</v>
      </c>
      <c r="F42" s="82"/>
      <c r="G42" s="85" t="s">
        <v>621</v>
      </c>
      <c r="H42" s="66" t="s">
        <v>620</v>
      </c>
      <c r="I42" s="87">
        <f>+B33</f>
        <v>45692</v>
      </c>
    </row>
    <row r="43" spans="2:9" ht="15" x14ac:dyDescent="0.2">
      <c r="B43" s="84">
        <v>634</v>
      </c>
      <c r="C43" s="58"/>
      <c r="D43" s="95" t="s">
        <v>617</v>
      </c>
      <c r="F43" s="62"/>
      <c r="G43" s="79" t="s">
        <v>619</v>
      </c>
      <c r="H43" s="96" t="s">
        <v>618</v>
      </c>
      <c r="I43" s="87">
        <f>I44+I45+I47+I48+I49</f>
        <v>347</v>
      </c>
    </row>
    <row r="44" spans="2:9" x14ac:dyDescent="0.2">
      <c r="B44" s="84">
        <v>19121</v>
      </c>
      <c r="D44" s="85" t="s">
        <v>616</v>
      </c>
      <c r="F44" s="82"/>
      <c r="G44" s="95" t="s">
        <v>617</v>
      </c>
      <c r="I44" s="87">
        <v>347</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26284</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46039</v>
      </c>
      <c r="C52" s="78"/>
      <c r="D52" s="78" t="s">
        <v>553</v>
      </c>
      <c r="E52" s="78"/>
      <c r="F52" s="91"/>
      <c r="G52" s="78" t="s">
        <v>553</v>
      </c>
      <c r="H52" s="78"/>
      <c r="I52" s="92">
        <f>I42+I43+I50</f>
        <v>46039</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444</v>
      </c>
      <c r="D59" s="81" t="s">
        <v>609</v>
      </c>
      <c r="E59" s="86" t="s">
        <v>608</v>
      </c>
      <c r="F59" s="82"/>
      <c r="G59" s="88" t="s">
        <v>607</v>
      </c>
      <c r="H59" s="66" t="s">
        <v>606</v>
      </c>
      <c r="I59" s="87">
        <f>+B49</f>
        <v>26284</v>
      </c>
    </row>
    <row r="60" spans="2:9" x14ac:dyDescent="0.2">
      <c r="B60" s="84">
        <v>444</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72</v>
      </c>
      <c r="D64" s="81" t="s">
        <v>597</v>
      </c>
      <c r="E64" s="81" t="s">
        <v>596</v>
      </c>
      <c r="F64" s="82"/>
      <c r="G64" s="85" t="s">
        <v>595</v>
      </c>
      <c r="I64" s="87">
        <v>0</v>
      </c>
    </row>
    <row r="65" spans="2:9" x14ac:dyDescent="0.2">
      <c r="B65" s="84">
        <v>72</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25768</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26284</v>
      </c>
      <c r="C70" s="78"/>
      <c r="D70" s="78" t="s">
        <v>553</v>
      </c>
      <c r="E70" s="78"/>
      <c r="F70" s="91"/>
      <c r="G70" s="78" t="s">
        <v>553</v>
      </c>
      <c r="H70" s="78"/>
      <c r="I70" s="92">
        <f>I59+I60+I63</f>
        <v>26284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25768</v>
      </c>
    </row>
    <row r="78" spans="2:9" x14ac:dyDescent="0.2">
      <c r="B78" s="84"/>
      <c r="E78" s="85" t="s">
        <v>585</v>
      </c>
      <c r="F78" s="82"/>
      <c r="G78" s="88"/>
      <c r="H78" s="85"/>
      <c r="I78" s="87"/>
    </row>
    <row r="79" spans="2:9" x14ac:dyDescent="0.2">
      <c r="B79" s="84">
        <f>I82-B77</f>
        <v>25768</v>
      </c>
      <c r="D79" s="85" t="s">
        <v>580</v>
      </c>
      <c r="E79" s="68" t="s">
        <v>584</v>
      </c>
      <c r="F79" s="82"/>
      <c r="G79" s="83"/>
      <c r="H79" s="83"/>
      <c r="I79" s="87"/>
    </row>
    <row r="80" spans="2:9" x14ac:dyDescent="0.2">
      <c r="B80" s="84">
        <f>B79-B13</f>
        <v>7308</v>
      </c>
      <c r="D80" s="85" t="s">
        <v>583</v>
      </c>
      <c r="E80" s="66" t="s">
        <v>579</v>
      </c>
      <c r="F80" s="82"/>
      <c r="G80" s="83"/>
      <c r="H80" s="83"/>
      <c r="I80" s="87"/>
    </row>
    <row r="81" spans="2:9" x14ac:dyDescent="0.2">
      <c r="B81" s="84"/>
      <c r="F81" s="82"/>
      <c r="G81" s="83"/>
      <c r="H81" s="83"/>
      <c r="I81" s="87"/>
    </row>
    <row r="82" spans="2:9" x14ac:dyDescent="0.2">
      <c r="B82" s="89">
        <f>B77+B79</f>
        <v>25768</v>
      </c>
      <c r="C82" s="78"/>
      <c r="D82" s="78" t="s">
        <v>553</v>
      </c>
      <c r="E82" s="78"/>
      <c r="F82" s="91"/>
      <c r="G82" s="78" t="s">
        <v>553</v>
      </c>
      <c r="H82" s="78"/>
      <c r="I82" s="92">
        <f>I77</f>
        <v>25768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8583</v>
      </c>
      <c r="D92" s="85" t="s">
        <v>567</v>
      </c>
      <c r="E92" s="66" t="s">
        <v>566</v>
      </c>
      <c r="F92" s="82"/>
      <c r="G92" s="85" t="s">
        <v>580</v>
      </c>
      <c r="H92" s="66" t="s">
        <v>579</v>
      </c>
      <c r="I92" s="87">
        <f>+B80</f>
        <v>7308</v>
      </c>
    </row>
    <row r="93" spans="2:9" x14ac:dyDescent="0.2">
      <c r="B93" s="84"/>
      <c r="E93" s="68" t="s">
        <v>563</v>
      </c>
      <c r="F93" s="82"/>
      <c r="G93" s="88" t="s">
        <v>578</v>
      </c>
      <c r="H93" s="81" t="s">
        <v>577</v>
      </c>
      <c r="I93" s="87">
        <f>I94+I95</f>
        <v>1275</v>
      </c>
    </row>
    <row r="94" spans="2:9" x14ac:dyDescent="0.2">
      <c r="B94" s="84"/>
      <c r="E94" s="85"/>
      <c r="F94" s="82"/>
      <c r="G94" s="88" t="s">
        <v>576</v>
      </c>
      <c r="I94" s="87">
        <v>0</v>
      </c>
    </row>
    <row r="95" spans="2:9" x14ac:dyDescent="0.2">
      <c r="B95" s="84"/>
      <c r="E95" s="85"/>
      <c r="F95" s="82"/>
      <c r="G95" s="88" t="s">
        <v>575</v>
      </c>
      <c r="I95" s="87">
        <v>1275</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8583</v>
      </c>
      <c r="C99" s="78"/>
      <c r="D99" s="78" t="s">
        <v>553</v>
      </c>
      <c r="E99" s="78"/>
      <c r="F99" s="91"/>
      <c r="G99" s="78" t="s">
        <v>553</v>
      </c>
      <c r="H99" s="78"/>
      <c r="I99" s="92">
        <f>I92+I93+I96</f>
        <v>8583</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-13815</v>
      </c>
      <c r="D106" s="85" t="s">
        <v>570</v>
      </c>
      <c r="E106" s="103" t="s">
        <v>569</v>
      </c>
      <c r="F106" s="82"/>
      <c r="G106" s="83"/>
      <c r="H106" s="83"/>
      <c r="I106" s="82"/>
    </row>
    <row r="107" spans="2:9" x14ac:dyDescent="0.2">
      <c r="B107" s="84">
        <v>10677</v>
      </c>
      <c r="D107" s="85" t="s">
        <v>568</v>
      </c>
      <c r="E107" s="85"/>
      <c r="F107" s="82"/>
      <c r="G107" s="85" t="s">
        <v>567</v>
      </c>
      <c r="H107" s="68" t="s">
        <v>566</v>
      </c>
      <c r="I107" s="87"/>
    </row>
    <row r="108" spans="2:9" x14ac:dyDescent="0.2">
      <c r="B108" s="84">
        <f>-B13</f>
        <v>-18460</v>
      </c>
      <c r="D108" s="85" t="s">
        <v>565</v>
      </c>
      <c r="E108" s="86" t="s">
        <v>564</v>
      </c>
      <c r="F108" s="82"/>
      <c r="G108" s="85"/>
      <c r="H108" s="67" t="s">
        <v>563</v>
      </c>
      <c r="I108" s="87">
        <f>B92</f>
        <v>8583</v>
      </c>
    </row>
    <row r="109" spans="2:9" x14ac:dyDescent="0.2">
      <c r="B109" s="84">
        <v>-24492</v>
      </c>
      <c r="D109" s="95" t="s">
        <v>562</v>
      </c>
      <c r="E109" s="85" t="s">
        <v>561</v>
      </c>
      <c r="F109" s="82"/>
      <c r="H109" s="104"/>
      <c r="I109" s="105"/>
    </row>
    <row r="110" spans="2:9" x14ac:dyDescent="0.2">
      <c r="B110" s="84">
        <v>0</v>
      </c>
      <c r="D110" s="85" t="s">
        <v>560</v>
      </c>
      <c r="E110" s="85" t="s">
        <v>559</v>
      </c>
      <c r="F110" s="82"/>
      <c r="G110" s="93"/>
      <c r="I110" s="87"/>
    </row>
    <row r="111" spans="2:9" x14ac:dyDescent="0.2">
      <c r="B111" s="84">
        <v>-1658</v>
      </c>
      <c r="D111" s="95" t="s">
        <v>558</v>
      </c>
      <c r="E111" s="85" t="s">
        <v>557</v>
      </c>
      <c r="F111" s="82"/>
      <c r="H111" s="104"/>
      <c r="I111" s="105"/>
    </row>
    <row r="112" spans="2:9" x14ac:dyDescent="0.2">
      <c r="B112" s="84"/>
      <c r="D112" s="85"/>
      <c r="E112" s="85" t="s">
        <v>556</v>
      </c>
      <c r="F112" s="82"/>
      <c r="G112" s="93"/>
      <c r="I112" s="87"/>
    </row>
    <row r="113" spans="2:9" x14ac:dyDescent="0.2">
      <c r="B113" s="84">
        <f>I115-B106-B108-B111</f>
        <v>42516</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8583</v>
      </c>
      <c r="C115" s="78"/>
      <c r="D115" s="78" t="s">
        <v>553</v>
      </c>
      <c r="E115" s="106"/>
      <c r="F115" s="91"/>
      <c r="G115" s="78" t="s">
        <v>553</v>
      </c>
      <c r="H115" s="78"/>
      <c r="I115" s="92">
        <f>I108</f>
        <v>8583</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42516</v>
      </c>
    </row>
    <row r="123" spans="2:9" ht="15" x14ac:dyDescent="0.2">
      <c r="B123" s="84">
        <f>B125+B128+B131+B134+B137+B142+B143+B144</f>
        <v>23656</v>
      </c>
      <c r="C123" s="79"/>
      <c r="D123" s="58"/>
      <c r="E123" s="85" t="s">
        <v>548</v>
      </c>
      <c r="F123" s="58"/>
      <c r="G123" s="58"/>
      <c r="H123" s="58"/>
      <c r="I123" s="87">
        <f>I125+I128+I131+I134+I137+I142+I143+I144</f>
        <v>-18860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32062</v>
      </c>
      <c r="E128" s="85" t="s">
        <v>544</v>
      </c>
      <c r="I128" s="87">
        <f>I129+I130</f>
        <v>66</v>
      </c>
    </row>
    <row r="129" spans="2:9" x14ac:dyDescent="0.2">
      <c r="B129" s="84">
        <v>31017</v>
      </c>
      <c r="E129" s="85" t="s">
        <v>543</v>
      </c>
      <c r="I129" s="87">
        <v>0</v>
      </c>
    </row>
    <row r="130" spans="2:9" x14ac:dyDescent="0.2">
      <c r="B130" s="84">
        <v>1045</v>
      </c>
      <c r="E130" s="85" t="s">
        <v>542</v>
      </c>
      <c r="I130" s="87">
        <v>66</v>
      </c>
    </row>
    <row r="131" spans="2:9" x14ac:dyDescent="0.2">
      <c r="B131" s="84">
        <f>B132+B133</f>
        <v>-19</v>
      </c>
      <c r="E131" s="85" t="s">
        <v>541</v>
      </c>
      <c r="I131" s="87">
        <f>I132+I133</f>
        <v>0</v>
      </c>
    </row>
    <row r="132" spans="2:9" x14ac:dyDescent="0.2">
      <c r="B132" s="84">
        <v>-20</v>
      </c>
      <c r="E132" s="85" t="s">
        <v>540</v>
      </c>
      <c r="I132" s="87">
        <v>0</v>
      </c>
    </row>
    <row r="133" spans="2:9" x14ac:dyDescent="0.2">
      <c r="B133" s="84">
        <v>1</v>
      </c>
      <c r="E133" s="85" t="s">
        <v>539</v>
      </c>
      <c r="I133" s="87">
        <v>0</v>
      </c>
    </row>
    <row r="134" spans="2:9" x14ac:dyDescent="0.2">
      <c r="B134" s="84">
        <f>B135+B136</f>
        <v>-8009</v>
      </c>
      <c r="E134" s="85" t="s">
        <v>538</v>
      </c>
      <c r="I134" s="87">
        <f>I135+I136</f>
        <v>-15078</v>
      </c>
    </row>
    <row r="135" spans="2:9" x14ac:dyDescent="0.2">
      <c r="B135" s="84">
        <v>0</v>
      </c>
      <c r="E135" s="85" t="s">
        <v>537</v>
      </c>
      <c r="I135" s="87">
        <v>-398</v>
      </c>
    </row>
    <row r="136" spans="2:9" x14ac:dyDescent="0.2">
      <c r="B136" s="84">
        <v>-8009</v>
      </c>
      <c r="E136" s="85" t="s">
        <v>536</v>
      </c>
      <c r="I136" s="87">
        <v>-14680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-378</v>
      </c>
      <c r="C144" s="85" t="s">
        <v>528</v>
      </c>
      <c r="E144" s="85" t="s">
        <v>528</v>
      </c>
      <c r="I144" s="87">
        <f>I145+I146</f>
        <v>-3848</v>
      </c>
    </row>
    <row r="145" spans="2:9" x14ac:dyDescent="0.2">
      <c r="B145" s="84">
        <v>3376</v>
      </c>
      <c r="C145" s="85" t="s">
        <v>527</v>
      </c>
      <c r="E145" s="85" t="s">
        <v>527</v>
      </c>
      <c r="I145" s="87">
        <v>388</v>
      </c>
    </row>
    <row r="146" spans="2:9" x14ac:dyDescent="0.2">
      <c r="B146" s="89">
        <v>-3754</v>
      </c>
      <c r="C146" s="108" t="s">
        <v>526</v>
      </c>
      <c r="D146" s="109"/>
      <c r="E146" s="108" t="s">
        <v>526</v>
      </c>
      <c r="F146" s="109"/>
      <c r="G146" s="109"/>
      <c r="H146" s="109"/>
      <c r="I146" s="92">
        <v>-4236</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827</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63993</v>
      </c>
      <c r="D11" s="81" t="s">
        <v>645</v>
      </c>
      <c r="E11" s="85" t="s">
        <v>644</v>
      </c>
      <c r="F11" s="82"/>
      <c r="G11" s="83" t="s">
        <v>643</v>
      </c>
      <c r="H11" s="86" t="s">
        <v>642</v>
      </c>
      <c r="I11" s="87">
        <f>I12+I13</f>
        <v>149644</v>
      </c>
    </row>
    <row r="12" spans="2:14" x14ac:dyDescent="0.2">
      <c r="B12" s="84">
        <f>I11-B11</f>
        <v>85651</v>
      </c>
      <c r="D12" s="85" t="s">
        <v>632</v>
      </c>
      <c r="E12" s="66" t="s">
        <v>631</v>
      </c>
      <c r="F12" s="82"/>
      <c r="G12" s="88" t="s">
        <v>641</v>
      </c>
      <c r="H12" s="83"/>
      <c r="I12" s="87">
        <v>149558</v>
      </c>
    </row>
    <row r="13" spans="2:14" x14ac:dyDescent="0.2">
      <c r="B13" s="84">
        <v>24403</v>
      </c>
      <c r="D13" s="81" t="s">
        <v>640</v>
      </c>
      <c r="E13" s="85" t="s">
        <v>564</v>
      </c>
      <c r="F13" s="82"/>
      <c r="G13" s="88" t="s">
        <v>639</v>
      </c>
      <c r="I13" s="87">
        <v>86</v>
      </c>
    </row>
    <row r="14" spans="2:14" x14ac:dyDescent="0.2">
      <c r="B14" s="84">
        <f>B12-B13</f>
        <v>61248</v>
      </c>
      <c r="D14" s="81" t="s">
        <v>638</v>
      </c>
      <c r="E14" s="66" t="s">
        <v>637</v>
      </c>
      <c r="F14" s="82"/>
      <c r="G14" s="88"/>
      <c r="H14" s="83"/>
      <c r="I14" s="87"/>
    </row>
    <row r="15" spans="2:14" ht="7.15" customHeight="1" x14ac:dyDescent="0.2">
      <c r="B15" s="84"/>
      <c r="F15" s="82"/>
      <c r="G15" s="83"/>
      <c r="H15" s="83"/>
      <c r="I15" s="87"/>
    </row>
    <row r="16" spans="2:14" x14ac:dyDescent="0.2">
      <c r="B16" s="89">
        <f>B11+B12</f>
        <v>149644</v>
      </c>
      <c r="C16" s="78"/>
      <c r="D16" s="90" t="s">
        <v>553</v>
      </c>
      <c r="E16" s="78"/>
      <c r="F16" s="91"/>
      <c r="G16" s="90" t="s">
        <v>553</v>
      </c>
      <c r="H16" s="78"/>
      <c r="I16" s="92">
        <f>I11</f>
        <v>149644</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49173</v>
      </c>
      <c r="D26" s="81" t="s">
        <v>634</v>
      </c>
      <c r="E26" s="85" t="s">
        <v>633</v>
      </c>
      <c r="F26" s="82"/>
      <c r="G26" s="88" t="s">
        <v>632</v>
      </c>
      <c r="H26" s="68" t="s">
        <v>631</v>
      </c>
      <c r="I26" s="87">
        <f>+B12</f>
        <v>85651</v>
      </c>
    </row>
    <row r="27" spans="2:9" x14ac:dyDescent="0.2">
      <c r="B27" s="84">
        <v>36716</v>
      </c>
      <c r="D27" s="85" t="s">
        <v>630</v>
      </c>
      <c r="F27" s="82"/>
      <c r="G27" s="83"/>
      <c r="H27" s="83"/>
      <c r="I27" s="87"/>
    </row>
    <row r="28" spans="2:9" x14ac:dyDescent="0.2">
      <c r="B28" s="84">
        <f>B29+B30</f>
        <v>12457</v>
      </c>
      <c r="D28" s="85" t="s">
        <v>629</v>
      </c>
      <c r="F28" s="82"/>
      <c r="G28" s="83"/>
      <c r="H28" s="83"/>
      <c r="I28" s="87"/>
    </row>
    <row r="29" spans="2:9" x14ac:dyDescent="0.2">
      <c r="B29" s="84">
        <v>12457</v>
      </c>
      <c r="D29" s="85" t="s">
        <v>628</v>
      </c>
      <c r="F29" s="82"/>
      <c r="G29" s="83"/>
      <c r="H29" s="83"/>
      <c r="I29" s="87"/>
    </row>
    <row r="30" spans="2:9" x14ac:dyDescent="0.2">
      <c r="B30" s="84">
        <v>0</v>
      </c>
      <c r="D30" s="85" t="s">
        <v>627</v>
      </c>
      <c r="F30" s="82"/>
      <c r="G30" s="83"/>
      <c r="H30" s="83"/>
      <c r="I30" s="87"/>
    </row>
    <row r="31" spans="2:9" ht="12.75" customHeight="1" x14ac:dyDescent="0.2">
      <c r="B31" s="84">
        <v>1891</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34587</v>
      </c>
      <c r="D33" s="85" t="s">
        <v>621</v>
      </c>
      <c r="E33" s="66" t="s">
        <v>620</v>
      </c>
      <c r="F33" s="82"/>
      <c r="G33" s="83"/>
      <c r="H33" s="83"/>
      <c r="I33" s="87"/>
    </row>
    <row r="34" spans="2:9" x14ac:dyDescent="0.2">
      <c r="B34" s="84"/>
      <c r="F34" s="82"/>
      <c r="G34" s="83"/>
      <c r="H34" s="83"/>
      <c r="I34" s="87"/>
    </row>
    <row r="35" spans="2:9" x14ac:dyDescent="0.2">
      <c r="B35" s="89">
        <f>B26+B31+B32+B33</f>
        <v>85651</v>
      </c>
      <c r="C35" s="78"/>
      <c r="D35" s="90" t="s">
        <v>553</v>
      </c>
      <c r="E35" s="78"/>
      <c r="F35" s="91"/>
      <c r="G35" s="90" t="s">
        <v>553</v>
      </c>
      <c r="H35" s="78"/>
      <c r="I35" s="92">
        <f>I26</f>
        <v>85651</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16626</v>
      </c>
      <c r="D42" s="81" t="s">
        <v>619</v>
      </c>
      <c r="E42" s="88" t="s">
        <v>618</v>
      </c>
      <c r="F42" s="82"/>
      <c r="G42" s="85" t="s">
        <v>621</v>
      </c>
      <c r="H42" s="66" t="s">
        <v>620</v>
      </c>
      <c r="I42" s="87">
        <f>+B33</f>
        <v>34587</v>
      </c>
    </row>
    <row r="43" spans="2:9" ht="15" x14ac:dyDescent="0.2">
      <c r="B43" s="84">
        <v>9126</v>
      </c>
      <c r="C43" s="58"/>
      <c r="D43" s="95" t="s">
        <v>617</v>
      </c>
      <c r="F43" s="62"/>
      <c r="G43" s="79" t="s">
        <v>619</v>
      </c>
      <c r="H43" s="96" t="s">
        <v>618</v>
      </c>
      <c r="I43" s="87">
        <f>I44+I45+I47+I48+I49</f>
        <v>776</v>
      </c>
    </row>
    <row r="44" spans="2:9" x14ac:dyDescent="0.2">
      <c r="B44" s="84">
        <v>7500</v>
      </c>
      <c r="D44" s="85" t="s">
        <v>616</v>
      </c>
      <c r="F44" s="82"/>
      <c r="G44" s="95" t="s">
        <v>617</v>
      </c>
      <c r="I44" s="87">
        <v>776</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18737</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35363</v>
      </c>
      <c r="C52" s="78"/>
      <c r="D52" s="78" t="s">
        <v>553</v>
      </c>
      <c r="E52" s="78"/>
      <c r="F52" s="91"/>
      <c r="G52" s="78" t="s">
        <v>553</v>
      </c>
      <c r="H52" s="78"/>
      <c r="I52" s="92">
        <f>I42+I43+I50</f>
        <v>35363</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5049</v>
      </c>
      <c r="D59" s="81" t="s">
        <v>609</v>
      </c>
      <c r="E59" s="86" t="s">
        <v>608</v>
      </c>
      <c r="F59" s="82"/>
      <c r="G59" s="88" t="s">
        <v>607</v>
      </c>
      <c r="H59" s="66" t="s">
        <v>606</v>
      </c>
      <c r="I59" s="87">
        <f>+B49</f>
        <v>18737</v>
      </c>
    </row>
    <row r="60" spans="2:9" x14ac:dyDescent="0.2">
      <c r="B60" s="84">
        <v>5049</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35</v>
      </c>
    </row>
    <row r="64" spans="2:9" x14ac:dyDescent="0.2">
      <c r="B64" s="84">
        <f>B65+B66+B67</f>
        <v>727</v>
      </c>
      <c r="D64" s="81" t="s">
        <v>597</v>
      </c>
      <c r="E64" s="81" t="s">
        <v>596</v>
      </c>
      <c r="F64" s="82"/>
      <c r="G64" s="85" t="s">
        <v>595</v>
      </c>
      <c r="I64" s="87">
        <v>0</v>
      </c>
    </row>
    <row r="65" spans="2:9" x14ac:dyDescent="0.2">
      <c r="B65" s="84">
        <v>540</v>
      </c>
      <c r="D65" s="85" t="s">
        <v>595</v>
      </c>
      <c r="F65" s="82"/>
      <c r="G65" s="88" t="s">
        <v>594</v>
      </c>
      <c r="I65" s="87">
        <v>0</v>
      </c>
    </row>
    <row r="66" spans="2:9" x14ac:dyDescent="0.2">
      <c r="B66" s="84">
        <v>0</v>
      </c>
      <c r="D66" s="85" t="s">
        <v>594</v>
      </c>
      <c r="F66" s="82"/>
      <c r="G66" s="88" t="s">
        <v>593</v>
      </c>
      <c r="I66" s="87">
        <v>35</v>
      </c>
    </row>
    <row r="67" spans="2:9" x14ac:dyDescent="0.2">
      <c r="B67" s="84">
        <v>187</v>
      </c>
      <c r="D67" s="85" t="s">
        <v>593</v>
      </c>
      <c r="F67" s="82"/>
      <c r="G67" s="83"/>
      <c r="H67" s="83"/>
      <c r="I67" s="87"/>
    </row>
    <row r="68" spans="2:9" x14ac:dyDescent="0.2">
      <c r="B68" s="84">
        <f>I70-B59-B62-B64</f>
        <v>12996</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18772</v>
      </c>
      <c r="C70" s="78"/>
      <c r="D70" s="78" t="s">
        <v>553</v>
      </c>
      <c r="E70" s="78"/>
      <c r="F70" s="91"/>
      <c r="G70" s="78" t="s">
        <v>553</v>
      </c>
      <c r="H70" s="78"/>
      <c r="I70" s="92">
        <f>I59+I60+I63</f>
        <v>18772</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12996</v>
      </c>
    </row>
    <row r="78" spans="2:9" x14ac:dyDescent="0.2">
      <c r="B78" s="84"/>
      <c r="E78" s="85" t="s">
        <v>585</v>
      </c>
      <c r="F78" s="82"/>
      <c r="G78" s="88"/>
      <c r="H78" s="85"/>
      <c r="I78" s="87"/>
    </row>
    <row r="79" spans="2:9" x14ac:dyDescent="0.2">
      <c r="B79" s="84">
        <f>I82-B77</f>
        <v>12996</v>
      </c>
      <c r="D79" s="85" t="s">
        <v>580</v>
      </c>
      <c r="E79" s="68" t="s">
        <v>584</v>
      </c>
      <c r="F79" s="82"/>
      <c r="G79" s="83"/>
      <c r="H79" s="83"/>
      <c r="I79" s="87"/>
    </row>
    <row r="80" spans="2:9" x14ac:dyDescent="0.2">
      <c r="B80" s="84">
        <f>B79-B13</f>
        <v>-11407</v>
      </c>
      <c r="D80" s="85" t="s">
        <v>583</v>
      </c>
      <c r="E80" s="66" t="s">
        <v>579</v>
      </c>
      <c r="F80" s="82"/>
      <c r="G80" s="83"/>
      <c r="H80" s="83"/>
      <c r="I80" s="87"/>
    </row>
    <row r="81" spans="2:9" x14ac:dyDescent="0.2">
      <c r="B81" s="84"/>
      <c r="F81" s="82"/>
      <c r="G81" s="83"/>
      <c r="H81" s="83"/>
      <c r="I81" s="87"/>
    </row>
    <row r="82" spans="2:9" x14ac:dyDescent="0.2">
      <c r="B82" s="89">
        <f>B77+B79</f>
        <v>12996</v>
      </c>
      <c r="C82" s="78"/>
      <c r="D82" s="78" t="s">
        <v>553</v>
      </c>
      <c r="E82" s="78"/>
      <c r="F82" s="91"/>
      <c r="G82" s="78" t="s">
        <v>553</v>
      </c>
      <c r="H82" s="78"/>
      <c r="I82" s="92">
        <f>I77</f>
        <v>12996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2958</v>
      </c>
      <c r="D92" s="85" t="s">
        <v>567</v>
      </c>
      <c r="E92" s="66" t="s">
        <v>566</v>
      </c>
      <c r="F92" s="82"/>
      <c r="G92" s="85" t="s">
        <v>580</v>
      </c>
      <c r="H92" s="66" t="s">
        <v>579</v>
      </c>
      <c r="I92" s="87">
        <f>+B80</f>
        <v>-11407</v>
      </c>
    </row>
    <row r="93" spans="2:9" x14ac:dyDescent="0.2">
      <c r="B93" s="84"/>
      <c r="E93" s="68" t="s">
        <v>563</v>
      </c>
      <c r="F93" s="82"/>
      <c r="G93" s="88" t="s">
        <v>578</v>
      </c>
      <c r="H93" s="81" t="s">
        <v>577</v>
      </c>
      <c r="I93" s="87">
        <f>I94+I95</f>
        <v>14365</v>
      </c>
    </row>
    <row r="94" spans="2:9" x14ac:dyDescent="0.2">
      <c r="B94" s="84"/>
      <c r="E94" s="85"/>
      <c r="F94" s="82"/>
      <c r="G94" s="88" t="s">
        <v>576</v>
      </c>
      <c r="I94" s="87">
        <v>1347</v>
      </c>
    </row>
    <row r="95" spans="2:9" x14ac:dyDescent="0.2">
      <c r="B95" s="84"/>
      <c r="E95" s="85"/>
      <c r="F95" s="82"/>
      <c r="G95" s="88" t="s">
        <v>575</v>
      </c>
      <c r="I95" s="87">
        <v>13018</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2958</v>
      </c>
      <c r="C99" s="78"/>
      <c r="D99" s="78" t="s">
        <v>553</v>
      </c>
      <c r="E99" s="78"/>
      <c r="F99" s="91"/>
      <c r="G99" s="78" t="s">
        <v>553</v>
      </c>
      <c r="H99" s="78"/>
      <c r="I99" s="92">
        <f>I92+I93+I96</f>
        <v>2958</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9893</v>
      </c>
      <c r="D106" s="85" t="s">
        <v>570</v>
      </c>
      <c r="E106" s="103" t="s">
        <v>569</v>
      </c>
      <c r="F106" s="82"/>
      <c r="G106" s="83"/>
      <c r="H106" s="83"/>
      <c r="I106" s="82"/>
    </row>
    <row r="107" spans="2:9" x14ac:dyDescent="0.2">
      <c r="B107" s="84">
        <v>7620</v>
      </c>
      <c r="D107" s="85" t="s">
        <v>568</v>
      </c>
      <c r="E107" s="85"/>
      <c r="F107" s="82"/>
      <c r="G107" s="85" t="s">
        <v>567</v>
      </c>
      <c r="H107" s="68" t="s">
        <v>566</v>
      </c>
      <c r="I107" s="87"/>
    </row>
    <row r="108" spans="2:9" x14ac:dyDescent="0.2">
      <c r="B108" s="84">
        <f>-B13</f>
        <v>-24403</v>
      </c>
      <c r="D108" s="85" t="s">
        <v>565</v>
      </c>
      <c r="E108" s="86" t="s">
        <v>564</v>
      </c>
      <c r="F108" s="82"/>
      <c r="G108" s="85"/>
      <c r="H108" s="67" t="s">
        <v>563</v>
      </c>
      <c r="I108" s="87">
        <f>B92</f>
        <v>2958</v>
      </c>
    </row>
    <row r="109" spans="2:9" x14ac:dyDescent="0.2">
      <c r="B109" s="84">
        <v>2273</v>
      </c>
      <c r="D109" s="95" t="s">
        <v>562</v>
      </c>
      <c r="E109" s="85" t="s">
        <v>561</v>
      </c>
      <c r="F109" s="82"/>
      <c r="H109" s="104"/>
      <c r="I109" s="105"/>
    </row>
    <row r="110" spans="2:9" x14ac:dyDescent="0.2">
      <c r="B110" s="84">
        <v>0</v>
      </c>
      <c r="D110" s="85" t="s">
        <v>560</v>
      </c>
      <c r="E110" s="85" t="s">
        <v>559</v>
      </c>
      <c r="F110" s="82"/>
      <c r="G110" s="93"/>
      <c r="I110" s="87"/>
    </row>
    <row r="111" spans="2:9" x14ac:dyDescent="0.2">
      <c r="B111" s="84">
        <v>-1385</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18853</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2958</v>
      </c>
      <c r="C115" s="78"/>
      <c r="D115" s="78" t="s">
        <v>553</v>
      </c>
      <c r="E115" s="106"/>
      <c r="F115" s="91"/>
      <c r="G115" s="78" t="s">
        <v>553</v>
      </c>
      <c r="H115" s="78"/>
      <c r="I115" s="92">
        <f>I108</f>
        <v>2958</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18853</v>
      </c>
    </row>
    <row r="123" spans="2:9" ht="15" x14ac:dyDescent="0.2">
      <c r="B123" s="84">
        <f>B125+B128+B131+B134+B137+B142+B143+B144</f>
        <v>75653</v>
      </c>
      <c r="C123" s="79"/>
      <c r="D123" s="58"/>
      <c r="E123" s="85" t="s">
        <v>548</v>
      </c>
      <c r="F123" s="58"/>
      <c r="G123" s="58"/>
      <c r="H123" s="58"/>
      <c r="I123" s="87">
        <f>I125+I128+I131+I134+I137+I142+I143+I144</f>
        <v>56800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19261</v>
      </c>
      <c r="E128" s="85" t="s">
        <v>544</v>
      </c>
      <c r="I128" s="87">
        <f>I129+I130</f>
        <v>1392</v>
      </c>
    </row>
    <row r="129" spans="2:9" x14ac:dyDescent="0.2">
      <c r="B129" s="84">
        <v>21033</v>
      </c>
      <c r="E129" s="85" t="s">
        <v>543</v>
      </c>
      <c r="I129" s="87">
        <v>0</v>
      </c>
    </row>
    <row r="130" spans="2:9" x14ac:dyDescent="0.2">
      <c r="B130" s="84">
        <v>-1772</v>
      </c>
      <c r="E130" s="85" t="s">
        <v>542</v>
      </c>
      <c r="I130" s="87">
        <v>1392</v>
      </c>
    </row>
    <row r="131" spans="2:9" x14ac:dyDescent="0.2">
      <c r="B131" s="84">
        <f>B132+B133</f>
        <v>-660</v>
      </c>
      <c r="E131" s="85" t="s">
        <v>541</v>
      </c>
      <c r="I131" s="87">
        <f>I132+I133</f>
        <v>0</v>
      </c>
    </row>
    <row r="132" spans="2:9" x14ac:dyDescent="0.2">
      <c r="B132" s="84">
        <v>-1386</v>
      </c>
      <c r="E132" s="85" t="s">
        <v>540</v>
      </c>
      <c r="I132" s="87">
        <v>0</v>
      </c>
    </row>
    <row r="133" spans="2:9" x14ac:dyDescent="0.2">
      <c r="B133" s="84">
        <v>726</v>
      </c>
      <c r="E133" s="85" t="s">
        <v>539</v>
      </c>
      <c r="I133" s="87">
        <v>0</v>
      </c>
    </row>
    <row r="134" spans="2:9" x14ac:dyDescent="0.2">
      <c r="B134" s="84">
        <f>B135+B136</f>
        <v>-962</v>
      </c>
      <c r="E134" s="85" t="s">
        <v>538</v>
      </c>
      <c r="I134" s="87">
        <f>I135+I136</f>
        <v>-15970</v>
      </c>
    </row>
    <row r="135" spans="2:9" x14ac:dyDescent="0.2">
      <c r="B135" s="84">
        <v>-415</v>
      </c>
      <c r="E135" s="85" t="s">
        <v>537</v>
      </c>
      <c r="I135" s="87">
        <v>1146</v>
      </c>
    </row>
    <row r="136" spans="2:9" x14ac:dyDescent="0.2">
      <c r="B136" s="84">
        <v>-547</v>
      </c>
      <c r="E136" s="85" t="s">
        <v>536</v>
      </c>
      <c r="I136" s="87">
        <v>-17116</v>
      </c>
    </row>
    <row r="137" spans="2:9" x14ac:dyDescent="0.2">
      <c r="B137" s="84">
        <f>B138+B141</f>
        <v>36</v>
      </c>
      <c r="E137" s="107" t="s">
        <v>535</v>
      </c>
      <c r="I137" s="87">
        <f>I138+I141</f>
        <v>7218</v>
      </c>
    </row>
    <row r="138" spans="2:9" x14ac:dyDescent="0.2">
      <c r="B138" s="84">
        <f>B139+B140</f>
        <v>36</v>
      </c>
      <c r="E138" s="107" t="s">
        <v>534</v>
      </c>
      <c r="I138" s="87">
        <f>I139+I140</f>
        <v>7218</v>
      </c>
    </row>
    <row r="139" spans="2:9" x14ac:dyDescent="0.2">
      <c r="B139" s="84">
        <v>36</v>
      </c>
      <c r="E139" s="107" t="s">
        <v>533</v>
      </c>
      <c r="I139" s="87">
        <v>7218</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57978</v>
      </c>
      <c r="C144" s="85" t="s">
        <v>528</v>
      </c>
      <c r="E144" s="85" t="s">
        <v>528</v>
      </c>
      <c r="I144" s="87">
        <f>I145+I146</f>
        <v>64160</v>
      </c>
    </row>
    <row r="145" spans="2:9" x14ac:dyDescent="0.2">
      <c r="B145" s="84">
        <v>57542</v>
      </c>
      <c r="C145" s="85" t="s">
        <v>527</v>
      </c>
      <c r="E145" s="85" t="s">
        <v>527</v>
      </c>
      <c r="I145" s="87">
        <v>63555</v>
      </c>
    </row>
    <row r="146" spans="2:9" x14ac:dyDescent="0.2">
      <c r="B146" s="89">
        <v>436</v>
      </c>
      <c r="C146" s="108" t="s">
        <v>526</v>
      </c>
      <c r="D146" s="109"/>
      <c r="E146" s="108" t="s">
        <v>526</v>
      </c>
      <c r="F146" s="109"/>
      <c r="G146" s="109"/>
      <c r="H146" s="109"/>
      <c r="I146" s="92">
        <v>605</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828</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829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9792</v>
      </c>
      <c r="D11" s="81" t="s">
        <v>645</v>
      </c>
      <c r="E11" s="85" t="s">
        <v>644</v>
      </c>
      <c r="F11" s="82"/>
      <c r="G11" s="83" t="s">
        <v>643</v>
      </c>
      <c r="H11" s="86" t="s">
        <v>642</v>
      </c>
      <c r="I11" s="87">
        <f>I12+I13</f>
        <v>21133</v>
      </c>
    </row>
    <row r="12" spans="2:14" x14ac:dyDescent="0.2">
      <c r="B12" s="84">
        <f>I11-B11</f>
        <v>11341</v>
      </c>
      <c r="D12" s="85" t="s">
        <v>632</v>
      </c>
      <c r="E12" s="66" t="s">
        <v>631</v>
      </c>
      <c r="F12" s="82"/>
      <c r="G12" s="88" t="s">
        <v>641</v>
      </c>
      <c r="H12" s="83"/>
      <c r="I12" s="87">
        <v>21133</v>
      </c>
    </row>
    <row r="13" spans="2:14" x14ac:dyDescent="0.2">
      <c r="B13" s="84">
        <v>1211</v>
      </c>
      <c r="D13" s="81" t="s">
        <v>640</v>
      </c>
      <c r="E13" s="85" t="s">
        <v>564</v>
      </c>
      <c r="F13" s="82"/>
      <c r="G13" s="88" t="s">
        <v>639</v>
      </c>
      <c r="I13" s="87">
        <v>0</v>
      </c>
    </row>
    <row r="14" spans="2:14" x14ac:dyDescent="0.2">
      <c r="B14" s="84">
        <f>B12-B13</f>
        <v>10130</v>
      </c>
      <c r="D14" s="81" t="s">
        <v>638</v>
      </c>
      <c r="E14" s="66" t="s">
        <v>637</v>
      </c>
      <c r="F14" s="82"/>
      <c r="G14" s="88"/>
      <c r="H14" s="83"/>
      <c r="I14" s="87"/>
    </row>
    <row r="15" spans="2:14" ht="7.15" customHeight="1" x14ac:dyDescent="0.2">
      <c r="B15" s="84"/>
      <c r="F15" s="82"/>
      <c r="G15" s="83"/>
      <c r="H15" s="83"/>
      <c r="I15" s="87"/>
    </row>
    <row r="16" spans="2:14" x14ac:dyDescent="0.2">
      <c r="B16" s="89">
        <f>B11+B12</f>
        <v>21133</v>
      </c>
      <c r="C16" s="78"/>
      <c r="D16" s="90" t="s">
        <v>553</v>
      </c>
      <c r="E16" s="78"/>
      <c r="F16" s="91"/>
      <c r="G16" s="90" t="s">
        <v>553</v>
      </c>
      <c r="H16" s="78"/>
      <c r="I16" s="92">
        <f>I11</f>
        <v>21133</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8383</v>
      </c>
      <c r="D26" s="81" t="s">
        <v>634</v>
      </c>
      <c r="E26" s="85" t="s">
        <v>633</v>
      </c>
      <c r="F26" s="82"/>
      <c r="G26" s="88" t="s">
        <v>632</v>
      </c>
      <c r="H26" s="68" t="s">
        <v>631</v>
      </c>
      <c r="I26" s="87">
        <f>+B12</f>
        <v>11341</v>
      </c>
    </row>
    <row r="27" spans="2:9" x14ac:dyDescent="0.2">
      <c r="B27" s="84">
        <v>6404</v>
      </c>
      <c r="D27" s="85" t="s">
        <v>630</v>
      </c>
      <c r="F27" s="82"/>
      <c r="G27" s="83"/>
      <c r="H27" s="83"/>
      <c r="I27" s="87"/>
    </row>
    <row r="28" spans="2:9" x14ac:dyDescent="0.2">
      <c r="B28" s="84">
        <f>B29+B30</f>
        <v>1979</v>
      </c>
      <c r="D28" s="85" t="s">
        <v>629</v>
      </c>
      <c r="F28" s="82"/>
      <c r="G28" s="83"/>
      <c r="H28" s="83"/>
      <c r="I28" s="87"/>
    </row>
    <row r="29" spans="2:9" x14ac:dyDescent="0.2">
      <c r="B29" s="84">
        <v>1979</v>
      </c>
      <c r="D29" s="85" t="s">
        <v>628</v>
      </c>
      <c r="F29" s="82"/>
      <c r="G29" s="83"/>
      <c r="H29" s="83"/>
      <c r="I29" s="87"/>
    </row>
    <row r="30" spans="2:9" x14ac:dyDescent="0.2">
      <c r="B30" s="84">
        <v>0</v>
      </c>
      <c r="D30" s="85" t="s">
        <v>627</v>
      </c>
      <c r="F30" s="82"/>
      <c r="G30" s="83"/>
      <c r="H30" s="83"/>
      <c r="I30" s="87"/>
    </row>
    <row r="31" spans="2:9" ht="12.75" customHeight="1" x14ac:dyDescent="0.2">
      <c r="B31" s="84">
        <v>762</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2196</v>
      </c>
      <c r="D33" s="85" t="s">
        <v>621</v>
      </c>
      <c r="E33" s="66" t="s">
        <v>620</v>
      </c>
      <c r="F33" s="82"/>
      <c r="G33" s="83"/>
      <c r="H33" s="83"/>
      <c r="I33" s="87"/>
    </row>
    <row r="34" spans="2:9" x14ac:dyDescent="0.2">
      <c r="B34" s="84"/>
      <c r="F34" s="82"/>
      <c r="G34" s="83"/>
      <c r="H34" s="83"/>
      <c r="I34" s="87"/>
    </row>
    <row r="35" spans="2:9" x14ac:dyDescent="0.2">
      <c r="B35" s="89">
        <f>B26+B31+B32+B33</f>
        <v>11341</v>
      </c>
      <c r="C35" s="78"/>
      <c r="D35" s="90" t="s">
        <v>553</v>
      </c>
      <c r="E35" s="78"/>
      <c r="F35" s="91"/>
      <c r="G35" s="90" t="s">
        <v>553</v>
      </c>
      <c r="H35" s="78"/>
      <c r="I35" s="92">
        <f>I26</f>
        <v>11341</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71</v>
      </c>
      <c r="D42" s="81" t="s">
        <v>619</v>
      </c>
      <c r="E42" s="88" t="s">
        <v>618</v>
      </c>
      <c r="F42" s="82"/>
      <c r="G42" s="85" t="s">
        <v>621</v>
      </c>
      <c r="H42" s="66" t="s">
        <v>620</v>
      </c>
      <c r="I42" s="87">
        <f>+B33</f>
        <v>2196</v>
      </c>
    </row>
    <row r="43" spans="2:9" ht="15" x14ac:dyDescent="0.2">
      <c r="B43" s="84">
        <v>71</v>
      </c>
      <c r="C43" s="58"/>
      <c r="D43" s="95" t="s">
        <v>617</v>
      </c>
      <c r="F43" s="62"/>
      <c r="G43" s="79" t="s">
        <v>619</v>
      </c>
      <c r="H43" s="96" t="s">
        <v>618</v>
      </c>
      <c r="I43" s="87">
        <f>I44+I45+I47+I48+I49</f>
        <v>24</v>
      </c>
    </row>
    <row r="44" spans="2:9" x14ac:dyDescent="0.2">
      <c r="B44" s="84">
        <v>0</v>
      </c>
      <c r="D44" s="85" t="s">
        <v>616</v>
      </c>
      <c r="F44" s="82"/>
      <c r="G44" s="95" t="s">
        <v>617</v>
      </c>
      <c r="I44" s="87">
        <v>24</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2149</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2220</v>
      </c>
      <c r="C52" s="78"/>
      <c r="D52" s="78" t="s">
        <v>553</v>
      </c>
      <c r="E52" s="78"/>
      <c r="F52" s="91"/>
      <c r="G52" s="78" t="s">
        <v>553</v>
      </c>
      <c r="H52" s="78"/>
      <c r="I52" s="92">
        <f>I42+I43+I50</f>
        <v>2220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26</v>
      </c>
      <c r="D59" s="81" t="s">
        <v>609</v>
      </c>
      <c r="E59" s="86" t="s">
        <v>608</v>
      </c>
      <c r="F59" s="82"/>
      <c r="G59" s="88" t="s">
        <v>607</v>
      </c>
      <c r="H59" s="66" t="s">
        <v>606</v>
      </c>
      <c r="I59" s="87">
        <f>+B49</f>
        <v>2149</v>
      </c>
    </row>
    <row r="60" spans="2:9" x14ac:dyDescent="0.2">
      <c r="B60" s="84">
        <v>26</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1920</v>
      </c>
    </row>
    <row r="64" spans="2:9" x14ac:dyDescent="0.2">
      <c r="B64" s="84">
        <f>B65+B66+B67</f>
        <v>1423</v>
      </c>
      <c r="D64" s="81" t="s">
        <v>597</v>
      </c>
      <c r="E64" s="81" t="s">
        <v>596</v>
      </c>
      <c r="F64" s="82"/>
      <c r="G64" s="85" t="s">
        <v>595</v>
      </c>
      <c r="I64" s="87">
        <v>0</v>
      </c>
    </row>
    <row r="65" spans="2:9" x14ac:dyDescent="0.2">
      <c r="B65" s="84">
        <v>19</v>
      </c>
      <c r="D65" s="85" t="s">
        <v>595</v>
      </c>
      <c r="F65" s="82"/>
      <c r="G65" s="88" t="s">
        <v>594</v>
      </c>
      <c r="I65" s="87">
        <v>0</v>
      </c>
    </row>
    <row r="66" spans="2:9" x14ac:dyDescent="0.2">
      <c r="B66" s="84">
        <v>0</v>
      </c>
      <c r="D66" s="85" t="s">
        <v>594</v>
      </c>
      <c r="F66" s="82"/>
      <c r="G66" s="88" t="s">
        <v>593</v>
      </c>
      <c r="I66" s="87">
        <v>1920</v>
      </c>
    </row>
    <row r="67" spans="2:9" x14ac:dyDescent="0.2">
      <c r="B67" s="84">
        <v>1404</v>
      </c>
      <c r="D67" s="85" t="s">
        <v>593</v>
      </c>
      <c r="F67" s="82"/>
      <c r="G67" s="83"/>
      <c r="H67" s="83"/>
      <c r="I67" s="87"/>
    </row>
    <row r="68" spans="2:9" x14ac:dyDescent="0.2">
      <c r="B68" s="84">
        <f>I70-B59-B62-B64</f>
        <v>2620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4069</v>
      </c>
      <c r="C70" s="78"/>
      <c r="D70" s="78" t="s">
        <v>553</v>
      </c>
      <c r="E70" s="78"/>
      <c r="F70" s="91"/>
      <c r="G70" s="78" t="s">
        <v>553</v>
      </c>
      <c r="H70" s="78"/>
      <c r="I70" s="92">
        <f>I59+I60+I63</f>
        <v>4069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2620</v>
      </c>
    </row>
    <row r="78" spans="2:9" x14ac:dyDescent="0.2">
      <c r="B78" s="84"/>
      <c r="E78" s="85" t="s">
        <v>585</v>
      </c>
      <c r="F78" s="82"/>
      <c r="G78" s="88"/>
      <c r="H78" s="85"/>
      <c r="I78" s="87"/>
    </row>
    <row r="79" spans="2:9" x14ac:dyDescent="0.2">
      <c r="B79" s="84">
        <f>I82-B77</f>
        <v>2620</v>
      </c>
      <c r="D79" s="85" t="s">
        <v>580</v>
      </c>
      <c r="E79" s="68" t="s">
        <v>584</v>
      </c>
      <c r="F79" s="82"/>
      <c r="G79" s="83"/>
      <c r="H79" s="83"/>
      <c r="I79" s="87"/>
    </row>
    <row r="80" spans="2:9" x14ac:dyDescent="0.2">
      <c r="B80" s="84">
        <f>B79-B13</f>
        <v>1409</v>
      </c>
      <c r="D80" s="85" t="s">
        <v>583</v>
      </c>
      <c r="E80" s="66" t="s">
        <v>579</v>
      </c>
      <c r="F80" s="82"/>
      <c r="G80" s="83"/>
      <c r="H80" s="83"/>
      <c r="I80" s="87"/>
    </row>
    <row r="81" spans="2:9" x14ac:dyDescent="0.2">
      <c r="B81" s="84"/>
      <c r="F81" s="82"/>
      <c r="G81" s="83"/>
      <c r="H81" s="83"/>
      <c r="I81" s="87"/>
    </row>
    <row r="82" spans="2:9" x14ac:dyDescent="0.2">
      <c r="B82" s="89">
        <f>B77+B79</f>
        <v>2620</v>
      </c>
      <c r="C82" s="78"/>
      <c r="D82" s="78" t="s">
        <v>553</v>
      </c>
      <c r="E82" s="78"/>
      <c r="F82" s="91"/>
      <c r="G82" s="78" t="s">
        <v>553</v>
      </c>
      <c r="H82" s="78"/>
      <c r="I82" s="92">
        <f>I77</f>
        <v>2620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1917</v>
      </c>
      <c r="D92" s="85" t="s">
        <v>567</v>
      </c>
      <c r="E92" s="66" t="s">
        <v>566</v>
      </c>
      <c r="F92" s="82"/>
      <c r="G92" s="85" t="s">
        <v>580</v>
      </c>
      <c r="H92" s="66" t="s">
        <v>579</v>
      </c>
      <c r="I92" s="87">
        <f>+B80</f>
        <v>1409</v>
      </c>
    </row>
    <row r="93" spans="2:9" x14ac:dyDescent="0.2">
      <c r="B93" s="84"/>
      <c r="E93" s="68" t="s">
        <v>563</v>
      </c>
      <c r="F93" s="82"/>
      <c r="G93" s="88" t="s">
        <v>578</v>
      </c>
      <c r="H93" s="81" t="s">
        <v>577</v>
      </c>
      <c r="I93" s="87">
        <f>I94+I95</f>
        <v>508</v>
      </c>
    </row>
    <row r="94" spans="2:9" x14ac:dyDescent="0.2">
      <c r="B94" s="84"/>
      <c r="E94" s="85"/>
      <c r="F94" s="82"/>
      <c r="G94" s="88" t="s">
        <v>576</v>
      </c>
      <c r="I94" s="87">
        <v>496</v>
      </c>
    </row>
    <row r="95" spans="2:9" x14ac:dyDescent="0.2">
      <c r="B95" s="84"/>
      <c r="E95" s="85"/>
      <c r="F95" s="82"/>
      <c r="G95" s="88" t="s">
        <v>575</v>
      </c>
      <c r="I95" s="87">
        <v>12</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1917</v>
      </c>
      <c r="C99" s="78"/>
      <c r="D99" s="78" t="s">
        <v>553</v>
      </c>
      <c r="E99" s="78"/>
      <c r="F99" s="91"/>
      <c r="G99" s="78" t="s">
        <v>553</v>
      </c>
      <c r="H99" s="78"/>
      <c r="I99" s="92">
        <f>I92+I93+I96</f>
        <v>1917</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-8181</v>
      </c>
      <c r="D106" s="85" t="s">
        <v>570</v>
      </c>
      <c r="E106" s="103" t="s">
        <v>569</v>
      </c>
      <c r="F106" s="82"/>
      <c r="G106" s="83"/>
      <c r="H106" s="83"/>
      <c r="I106" s="82"/>
    </row>
    <row r="107" spans="2:9" x14ac:dyDescent="0.2">
      <c r="B107" s="84">
        <v>421</v>
      </c>
      <c r="D107" s="85" t="s">
        <v>568</v>
      </c>
      <c r="E107" s="85"/>
      <c r="F107" s="82"/>
      <c r="G107" s="85" t="s">
        <v>567</v>
      </c>
      <c r="H107" s="68" t="s">
        <v>566</v>
      </c>
      <c r="I107" s="87"/>
    </row>
    <row r="108" spans="2:9" x14ac:dyDescent="0.2">
      <c r="B108" s="84">
        <f>-B13</f>
        <v>-1211</v>
      </c>
      <c r="D108" s="85" t="s">
        <v>565</v>
      </c>
      <c r="E108" s="86" t="s">
        <v>564</v>
      </c>
      <c r="F108" s="82"/>
      <c r="G108" s="85"/>
      <c r="H108" s="67" t="s">
        <v>563</v>
      </c>
      <c r="I108" s="87">
        <f>B92</f>
        <v>1917</v>
      </c>
    </row>
    <row r="109" spans="2:9" x14ac:dyDescent="0.2">
      <c r="B109" s="84">
        <v>-8602</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11309</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1917</v>
      </c>
      <c r="C115" s="78"/>
      <c r="D115" s="78" t="s">
        <v>553</v>
      </c>
      <c r="E115" s="106"/>
      <c r="F115" s="91"/>
      <c r="G115" s="78" t="s">
        <v>553</v>
      </c>
      <c r="H115" s="78"/>
      <c r="I115" s="92">
        <f>I108</f>
        <v>1917</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11309</v>
      </c>
    </row>
    <row r="123" spans="2:9" ht="15" x14ac:dyDescent="0.2">
      <c r="B123" s="84">
        <f>B125+B128+B131+B134+B137+B142+B143+B144</f>
        <v>8335</v>
      </c>
      <c r="C123" s="79"/>
      <c r="D123" s="58"/>
      <c r="E123" s="85" t="s">
        <v>548</v>
      </c>
      <c r="F123" s="58"/>
      <c r="G123" s="58"/>
      <c r="H123" s="58"/>
      <c r="I123" s="87">
        <f>I125+I128+I131+I134+I137+I142+I143+I144</f>
        <v>-2974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14378</v>
      </c>
      <c r="E128" s="85" t="s">
        <v>544</v>
      </c>
      <c r="I128" s="87">
        <f>I129+I130</f>
        <v>-803</v>
      </c>
    </row>
    <row r="129" spans="2:9" x14ac:dyDescent="0.2">
      <c r="B129" s="84">
        <v>14475</v>
      </c>
      <c r="E129" s="85" t="s">
        <v>543</v>
      </c>
      <c r="I129" s="87">
        <v>0</v>
      </c>
    </row>
    <row r="130" spans="2:9" x14ac:dyDescent="0.2">
      <c r="B130" s="84">
        <v>-97</v>
      </c>
      <c r="E130" s="85" t="s">
        <v>542</v>
      </c>
      <c r="I130" s="87">
        <v>-803</v>
      </c>
    </row>
    <row r="131" spans="2:9" x14ac:dyDescent="0.2">
      <c r="B131" s="84">
        <f>B132+B133</f>
        <v>-253</v>
      </c>
      <c r="E131" s="85" t="s">
        <v>541</v>
      </c>
      <c r="I131" s="87">
        <f>I132+I133</f>
        <v>0</v>
      </c>
    </row>
    <row r="132" spans="2:9" x14ac:dyDescent="0.2">
      <c r="B132" s="84">
        <v>-262</v>
      </c>
      <c r="E132" s="85" t="s">
        <v>540</v>
      </c>
      <c r="I132" s="87">
        <v>0</v>
      </c>
    </row>
    <row r="133" spans="2:9" x14ac:dyDescent="0.2">
      <c r="B133" s="84">
        <v>9</v>
      </c>
      <c r="E133" s="85" t="s">
        <v>539</v>
      </c>
      <c r="I133" s="87">
        <v>0</v>
      </c>
    </row>
    <row r="134" spans="2:9" x14ac:dyDescent="0.2">
      <c r="B134" s="84">
        <f>B135+B136</f>
        <v>-6865</v>
      </c>
      <c r="E134" s="85" t="s">
        <v>538</v>
      </c>
      <c r="I134" s="87">
        <f>I135+I136</f>
        <v>-256</v>
      </c>
    </row>
    <row r="135" spans="2:9" x14ac:dyDescent="0.2">
      <c r="B135" s="84">
        <v>-6865</v>
      </c>
      <c r="E135" s="85" t="s">
        <v>537</v>
      </c>
      <c r="I135" s="87">
        <v>-70</v>
      </c>
    </row>
    <row r="136" spans="2:9" x14ac:dyDescent="0.2">
      <c r="B136" s="84">
        <v>0</v>
      </c>
      <c r="E136" s="85" t="s">
        <v>536</v>
      </c>
      <c r="I136" s="87">
        <v>-186</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1075</v>
      </c>
      <c r="C144" s="85" t="s">
        <v>528</v>
      </c>
      <c r="E144" s="85" t="s">
        <v>528</v>
      </c>
      <c r="I144" s="87">
        <f>I145+I146</f>
        <v>-1915</v>
      </c>
    </row>
    <row r="145" spans="2:9" x14ac:dyDescent="0.2">
      <c r="B145" s="84">
        <v>3946</v>
      </c>
      <c r="C145" s="85" t="s">
        <v>527</v>
      </c>
      <c r="E145" s="85" t="s">
        <v>527</v>
      </c>
      <c r="I145" s="87">
        <v>206</v>
      </c>
    </row>
    <row r="146" spans="2:9" x14ac:dyDescent="0.2">
      <c r="B146" s="89">
        <v>-2871</v>
      </c>
      <c r="C146" s="108" t="s">
        <v>526</v>
      </c>
      <c r="D146" s="109"/>
      <c r="E146" s="108" t="s">
        <v>526</v>
      </c>
      <c r="F146" s="109"/>
      <c r="G146" s="109"/>
      <c r="H146" s="109"/>
      <c r="I146" s="92">
        <v>-2121</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830</v>
      </c>
      <c r="D3" s="128"/>
      <c r="E3" s="132"/>
      <c r="F3" s="128"/>
      <c r="G3" s="128"/>
      <c r="H3" s="128"/>
      <c r="I3" s="128"/>
      <c r="J3" s="128"/>
      <c r="K3" s="128"/>
      <c r="L3" s="128"/>
      <c r="M3" s="128"/>
      <c r="N3" s="133"/>
    </row>
    <row r="4" spans="2:14" s="131" customFormat="1" ht="15" customHeight="1" x14ac:dyDescent="0.25">
      <c r="B4" s="76" t="s">
        <v>831</v>
      </c>
      <c r="D4" s="128"/>
      <c r="E4" s="132"/>
      <c r="F4" s="128"/>
      <c r="G4" s="128"/>
      <c r="H4" s="128"/>
      <c r="I4" s="128"/>
      <c r="J4" s="128"/>
      <c r="K4" s="128"/>
      <c r="L4" s="128"/>
      <c r="M4" s="128"/>
      <c r="N4" s="133"/>
    </row>
    <row r="5" spans="2:14" s="134" customFormat="1" ht="15" customHeight="1" x14ac:dyDescent="0.2">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1786442</v>
      </c>
      <c r="D11" s="81" t="s">
        <v>645</v>
      </c>
      <c r="E11" s="85" t="s">
        <v>644</v>
      </c>
      <c r="F11" s="82"/>
      <c r="G11" s="83" t="s">
        <v>643</v>
      </c>
      <c r="H11" s="86" t="s">
        <v>642</v>
      </c>
      <c r="I11" s="87">
        <f>I12+I13</f>
        <v>4287649</v>
      </c>
    </row>
    <row r="12" spans="2:14" x14ac:dyDescent="0.2">
      <c r="B12" s="84">
        <f>I11-B11</f>
        <v>2501207</v>
      </c>
      <c r="D12" s="85" t="s">
        <v>632</v>
      </c>
      <c r="E12" s="66" t="s">
        <v>631</v>
      </c>
      <c r="F12" s="82"/>
      <c r="G12" s="88" t="s">
        <v>641</v>
      </c>
      <c r="H12" s="83"/>
      <c r="I12" s="87">
        <v>4250902</v>
      </c>
    </row>
    <row r="13" spans="2:14" x14ac:dyDescent="0.2">
      <c r="B13" s="84">
        <v>505803</v>
      </c>
      <c r="D13" s="81" t="s">
        <v>640</v>
      </c>
      <c r="E13" s="85" t="s">
        <v>564</v>
      </c>
      <c r="F13" s="82"/>
      <c r="G13" s="88" t="s">
        <v>639</v>
      </c>
      <c r="I13" s="87">
        <v>36747</v>
      </c>
    </row>
    <row r="14" spans="2:14" x14ac:dyDescent="0.2">
      <c r="B14" s="84">
        <f>B12-B13</f>
        <v>1995404</v>
      </c>
      <c r="D14" s="81" t="s">
        <v>638</v>
      </c>
      <c r="E14" s="66" t="s">
        <v>637</v>
      </c>
      <c r="F14" s="82"/>
      <c r="G14" s="88"/>
      <c r="H14" s="83"/>
      <c r="I14" s="87"/>
    </row>
    <row r="15" spans="2:14" ht="7.15" customHeight="1" x14ac:dyDescent="0.2">
      <c r="B15" s="84"/>
      <c r="F15" s="82"/>
      <c r="G15" s="83"/>
      <c r="H15" s="83"/>
      <c r="I15" s="87"/>
    </row>
    <row r="16" spans="2:14" x14ac:dyDescent="0.2">
      <c r="B16" s="89">
        <f>B11+B12</f>
        <v>4287649</v>
      </c>
      <c r="C16" s="78"/>
      <c r="D16" s="90" t="s">
        <v>553</v>
      </c>
      <c r="E16" s="78"/>
      <c r="F16" s="91"/>
      <c r="G16" s="90" t="s">
        <v>553</v>
      </c>
      <c r="H16" s="78"/>
      <c r="I16" s="92">
        <f>I11</f>
        <v>4287649</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1753515</v>
      </c>
      <c r="D26" s="81" t="s">
        <v>634</v>
      </c>
      <c r="E26" s="85" t="s">
        <v>633</v>
      </c>
      <c r="F26" s="82"/>
      <c r="G26" s="88" t="s">
        <v>632</v>
      </c>
      <c r="H26" s="68" t="s">
        <v>631</v>
      </c>
      <c r="I26" s="87">
        <f>+B12</f>
        <v>2501207</v>
      </c>
    </row>
    <row r="27" spans="2:9" x14ac:dyDescent="0.2">
      <c r="B27" s="84">
        <v>1367944.8</v>
      </c>
      <c r="D27" s="85" t="s">
        <v>630</v>
      </c>
      <c r="F27" s="82"/>
      <c r="G27" s="83"/>
      <c r="H27" s="83"/>
      <c r="I27" s="87"/>
    </row>
    <row r="28" spans="2:9" x14ac:dyDescent="0.2">
      <c r="B28" s="84">
        <f>B29+B30</f>
        <v>385570.2</v>
      </c>
      <c r="D28" s="85" t="s">
        <v>629</v>
      </c>
      <c r="F28" s="82"/>
      <c r="G28" s="83"/>
      <c r="H28" s="83"/>
      <c r="I28" s="87"/>
    </row>
    <row r="29" spans="2:9" x14ac:dyDescent="0.2">
      <c r="B29" s="84">
        <v>384124.2</v>
      </c>
      <c r="D29" s="85" t="s">
        <v>628</v>
      </c>
      <c r="F29" s="82"/>
      <c r="G29" s="83"/>
      <c r="H29" s="83"/>
      <c r="I29" s="87"/>
    </row>
    <row r="30" spans="2:9" x14ac:dyDescent="0.2">
      <c r="B30" s="84">
        <v>1446</v>
      </c>
      <c r="D30" s="85" t="s">
        <v>627</v>
      </c>
      <c r="F30" s="82"/>
      <c r="G30" s="83"/>
      <c r="H30" s="83"/>
      <c r="I30" s="87"/>
    </row>
    <row r="31" spans="2:9" ht="12.75" customHeight="1" x14ac:dyDescent="0.2">
      <c r="B31" s="84">
        <v>48642</v>
      </c>
      <c r="D31" s="81" t="s">
        <v>626</v>
      </c>
      <c r="E31" s="81" t="s">
        <v>625</v>
      </c>
      <c r="F31" s="82"/>
      <c r="G31" s="83"/>
      <c r="H31" s="83"/>
      <c r="I31" s="87"/>
    </row>
    <row r="32" spans="2:9" ht="12.75" customHeight="1" x14ac:dyDescent="0.2">
      <c r="B32" s="84">
        <v>-504</v>
      </c>
      <c r="D32" s="81" t="s">
        <v>624</v>
      </c>
      <c r="E32" s="81" t="s">
        <v>623</v>
      </c>
      <c r="F32" s="82"/>
      <c r="G32" s="83"/>
      <c r="H32" s="83"/>
      <c r="I32" s="87"/>
    </row>
    <row r="33" spans="2:9" x14ac:dyDescent="0.2">
      <c r="B33" s="84">
        <f>I35-B26-B31-B32</f>
        <v>699554</v>
      </c>
      <c r="D33" s="85" t="s">
        <v>621</v>
      </c>
      <c r="E33" s="66" t="s">
        <v>620</v>
      </c>
      <c r="F33" s="82"/>
      <c r="G33" s="83"/>
      <c r="H33" s="83"/>
      <c r="I33" s="87"/>
    </row>
    <row r="34" spans="2:9" x14ac:dyDescent="0.2">
      <c r="B34" s="84"/>
      <c r="F34" s="82"/>
      <c r="G34" s="83"/>
      <c r="H34" s="83"/>
      <c r="I34" s="87"/>
    </row>
    <row r="35" spans="2:9" x14ac:dyDescent="0.2">
      <c r="B35" s="89">
        <f>B26+B31+B32+B33</f>
        <v>2501207</v>
      </c>
      <c r="C35" s="78"/>
      <c r="D35" s="90" t="s">
        <v>553</v>
      </c>
      <c r="E35" s="78"/>
      <c r="F35" s="91"/>
      <c r="G35" s="90" t="s">
        <v>553</v>
      </c>
      <c r="H35" s="78"/>
      <c r="I35" s="92">
        <f>I26</f>
        <v>2501207</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161361</v>
      </c>
      <c r="D42" s="81" t="s">
        <v>619</v>
      </c>
      <c r="E42" s="88" t="s">
        <v>618</v>
      </c>
      <c r="F42" s="82"/>
      <c r="G42" s="85" t="s">
        <v>621</v>
      </c>
      <c r="H42" s="66" t="s">
        <v>620</v>
      </c>
      <c r="I42" s="87">
        <f>+B33</f>
        <v>699554</v>
      </c>
    </row>
    <row r="43" spans="2:9" ht="15" x14ac:dyDescent="0.2">
      <c r="B43" s="84">
        <v>86332</v>
      </c>
      <c r="C43" s="58"/>
      <c r="D43" s="95" t="s">
        <v>617</v>
      </c>
      <c r="F43" s="62"/>
      <c r="G43" s="79" t="s">
        <v>619</v>
      </c>
      <c r="H43" s="96" t="s">
        <v>618</v>
      </c>
      <c r="I43" s="87">
        <f>I44+I45+I47+I48+I49</f>
        <v>11073</v>
      </c>
    </row>
    <row r="44" spans="2:9" x14ac:dyDescent="0.2">
      <c r="B44" s="84">
        <v>75029</v>
      </c>
      <c r="D44" s="85" t="s">
        <v>616</v>
      </c>
      <c r="F44" s="82"/>
      <c r="G44" s="95" t="s">
        <v>617</v>
      </c>
      <c r="I44" s="87">
        <v>7210</v>
      </c>
    </row>
    <row r="45" spans="2:9" x14ac:dyDescent="0.2">
      <c r="B45" s="84">
        <v>0</v>
      </c>
      <c r="D45" s="85" t="s">
        <v>615</v>
      </c>
      <c r="E45" s="80"/>
      <c r="F45" s="82"/>
      <c r="G45" s="85" t="s">
        <v>616</v>
      </c>
      <c r="I45" s="87">
        <v>3863</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549266</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710627</v>
      </c>
      <c r="C52" s="78"/>
      <c r="D52" s="78" t="s">
        <v>553</v>
      </c>
      <c r="E52" s="78"/>
      <c r="F52" s="91"/>
      <c r="G52" s="78" t="s">
        <v>553</v>
      </c>
      <c r="H52" s="78"/>
      <c r="I52" s="92">
        <f>I42+I43+I50</f>
        <v>710627</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19104</v>
      </c>
      <c r="D59" s="81" t="s">
        <v>609</v>
      </c>
      <c r="E59" s="86" t="s">
        <v>608</v>
      </c>
      <c r="F59" s="82"/>
      <c r="G59" s="88" t="s">
        <v>607</v>
      </c>
      <c r="H59" s="66" t="s">
        <v>606</v>
      </c>
      <c r="I59" s="87">
        <f>+B49</f>
        <v>549266</v>
      </c>
    </row>
    <row r="60" spans="2:9" x14ac:dyDescent="0.2">
      <c r="B60" s="84">
        <v>19104</v>
      </c>
      <c r="D60" s="85" t="s">
        <v>605</v>
      </c>
      <c r="F60" s="82"/>
      <c r="G60" s="88" t="s">
        <v>604</v>
      </c>
      <c r="H60" s="85"/>
      <c r="I60" s="87">
        <f>I61+I62</f>
        <v>1446</v>
      </c>
    </row>
    <row r="61" spans="2:9" x14ac:dyDescent="0.2">
      <c r="B61" s="84">
        <v>0</v>
      </c>
      <c r="D61" s="85" t="s">
        <v>603</v>
      </c>
      <c r="F61" s="82"/>
      <c r="G61" s="88" t="s">
        <v>602</v>
      </c>
      <c r="I61" s="87">
        <v>0</v>
      </c>
    </row>
    <row r="62" spans="2:9" x14ac:dyDescent="0.2">
      <c r="B62" s="84">
        <v>1446</v>
      </c>
      <c r="D62" s="81" t="s">
        <v>601</v>
      </c>
      <c r="E62" s="85" t="s">
        <v>600</v>
      </c>
      <c r="F62" s="82"/>
      <c r="G62" s="88" t="s">
        <v>599</v>
      </c>
      <c r="I62" s="87">
        <v>1446</v>
      </c>
    </row>
    <row r="63" spans="2:9" x14ac:dyDescent="0.2">
      <c r="B63" s="84"/>
      <c r="E63" s="85" t="s">
        <v>598</v>
      </c>
      <c r="F63" s="82"/>
      <c r="G63" s="83" t="s">
        <v>597</v>
      </c>
      <c r="H63" s="81" t="s">
        <v>596</v>
      </c>
      <c r="I63" s="87">
        <f>I64+I65+I66</f>
        <v>4477</v>
      </c>
    </row>
    <row r="64" spans="2:9" x14ac:dyDescent="0.2">
      <c r="B64" s="84">
        <f>B65+B66+B67</f>
        <v>12499</v>
      </c>
      <c r="D64" s="81" t="s">
        <v>597</v>
      </c>
      <c r="E64" s="81" t="s">
        <v>596</v>
      </c>
      <c r="F64" s="82"/>
      <c r="G64" s="85" t="s">
        <v>595</v>
      </c>
      <c r="I64" s="87">
        <v>0</v>
      </c>
    </row>
    <row r="65" spans="2:9" x14ac:dyDescent="0.2">
      <c r="B65" s="84">
        <v>9878</v>
      </c>
      <c r="D65" s="85" t="s">
        <v>595</v>
      </c>
      <c r="F65" s="82"/>
      <c r="G65" s="88" t="s">
        <v>594</v>
      </c>
      <c r="I65" s="87">
        <v>427</v>
      </c>
    </row>
    <row r="66" spans="2:9" x14ac:dyDescent="0.2">
      <c r="B66" s="84">
        <v>0</v>
      </c>
      <c r="D66" s="85" t="s">
        <v>594</v>
      </c>
      <c r="F66" s="82"/>
      <c r="G66" s="88" t="s">
        <v>593</v>
      </c>
      <c r="I66" s="87">
        <v>4050</v>
      </c>
    </row>
    <row r="67" spans="2:9" x14ac:dyDescent="0.2">
      <c r="B67" s="84">
        <v>2621</v>
      </c>
      <c r="D67" s="85" t="s">
        <v>593</v>
      </c>
      <c r="F67" s="82"/>
      <c r="G67" s="83"/>
      <c r="H67" s="83"/>
      <c r="I67" s="87"/>
    </row>
    <row r="68" spans="2:9" x14ac:dyDescent="0.2">
      <c r="B68" s="84">
        <f>I70-B59-B62-B64</f>
        <v>522140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555189</v>
      </c>
      <c r="C70" s="78"/>
      <c r="D70" s="78" t="s">
        <v>553</v>
      </c>
      <c r="E70" s="78"/>
      <c r="F70" s="91"/>
      <c r="G70" s="78" t="s">
        <v>553</v>
      </c>
      <c r="H70" s="78"/>
      <c r="I70" s="92">
        <f>I59+I60+I63</f>
        <v>555189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522140</v>
      </c>
    </row>
    <row r="78" spans="2:9" x14ac:dyDescent="0.2">
      <c r="B78" s="84"/>
      <c r="E78" s="85" t="s">
        <v>585</v>
      </c>
      <c r="F78" s="82"/>
      <c r="G78" s="88"/>
      <c r="H78" s="85"/>
      <c r="I78" s="87"/>
    </row>
    <row r="79" spans="2:9" x14ac:dyDescent="0.2">
      <c r="B79" s="84">
        <f>I82-B77</f>
        <v>522140</v>
      </c>
      <c r="D79" s="85" t="s">
        <v>580</v>
      </c>
      <c r="E79" s="68" t="s">
        <v>584</v>
      </c>
      <c r="F79" s="82"/>
      <c r="G79" s="83"/>
      <c r="H79" s="83"/>
      <c r="I79" s="87"/>
    </row>
    <row r="80" spans="2:9" x14ac:dyDescent="0.2">
      <c r="B80" s="84">
        <f>B79-B13</f>
        <v>16337</v>
      </c>
      <c r="D80" s="85" t="s">
        <v>583</v>
      </c>
      <c r="E80" s="66" t="s">
        <v>579</v>
      </c>
      <c r="F80" s="82"/>
      <c r="G80" s="83"/>
      <c r="H80" s="83"/>
      <c r="I80" s="87"/>
    </row>
    <row r="81" spans="2:9" x14ac:dyDescent="0.2">
      <c r="B81" s="84"/>
      <c r="F81" s="82"/>
      <c r="G81" s="83"/>
      <c r="H81" s="83"/>
      <c r="I81" s="87"/>
    </row>
    <row r="82" spans="2:9" x14ac:dyDescent="0.2">
      <c r="B82" s="89">
        <f>B77+B79</f>
        <v>522140</v>
      </c>
      <c r="C82" s="78"/>
      <c r="D82" s="78" t="s">
        <v>553</v>
      </c>
      <c r="E82" s="78"/>
      <c r="F82" s="91"/>
      <c r="G82" s="78" t="s">
        <v>553</v>
      </c>
      <c r="H82" s="78"/>
      <c r="I82" s="92">
        <f>I77</f>
        <v>522140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248967</v>
      </c>
      <c r="D92" s="85" t="s">
        <v>567</v>
      </c>
      <c r="E92" s="66" t="s">
        <v>566</v>
      </c>
      <c r="F92" s="82"/>
      <c r="G92" s="85" t="s">
        <v>580</v>
      </c>
      <c r="H92" s="66" t="s">
        <v>579</v>
      </c>
      <c r="I92" s="87">
        <f>+B80</f>
        <v>16337</v>
      </c>
    </row>
    <row r="93" spans="2:9" x14ac:dyDescent="0.2">
      <c r="B93" s="84"/>
      <c r="E93" s="68" t="s">
        <v>563</v>
      </c>
      <c r="F93" s="82"/>
      <c r="G93" s="88" t="s">
        <v>578</v>
      </c>
      <c r="H93" s="81" t="s">
        <v>577</v>
      </c>
      <c r="I93" s="87">
        <f>I94+I95</f>
        <v>236873</v>
      </c>
    </row>
    <row r="94" spans="2:9" x14ac:dyDescent="0.2">
      <c r="B94" s="84"/>
      <c r="E94" s="85"/>
      <c r="F94" s="82"/>
      <c r="G94" s="88" t="s">
        <v>576</v>
      </c>
      <c r="I94" s="87">
        <v>201867</v>
      </c>
    </row>
    <row r="95" spans="2:9" x14ac:dyDescent="0.2">
      <c r="B95" s="84"/>
      <c r="E95" s="85"/>
      <c r="F95" s="82"/>
      <c r="G95" s="88" t="s">
        <v>575</v>
      </c>
      <c r="I95" s="87">
        <v>35006</v>
      </c>
    </row>
    <row r="96" spans="2:9" x14ac:dyDescent="0.2">
      <c r="B96" s="84"/>
      <c r="D96" s="85"/>
      <c r="F96" s="82"/>
      <c r="G96" s="88" t="s">
        <v>574</v>
      </c>
      <c r="H96" s="81" t="s">
        <v>573</v>
      </c>
      <c r="I96" s="87">
        <f>I97</f>
        <v>-4243</v>
      </c>
    </row>
    <row r="97" spans="2:9" x14ac:dyDescent="0.2">
      <c r="B97" s="98"/>
      <c r="C97" s="99"/>
      <c r="D97" s="99"/>
      <c r="E97" s="85"/>
      <c r="F97" s="100"/>
      <c r="G97" s="88" t="s">
        <v>572</v>
      </c>
      <c r="H97" s="101"/>
      <c r="I97" s="87">
        <v>-4243</v>
      </c>
    </row>
    <row r="98" spans="2:9" x14ac:dyDescent="0.2">
      <c r="B98" s="84"/>
      <c r="F98" s="82"/>
      <c r="G98" s="83"/>
      <c r="H98" s="83"/>
      <c r="I98" s="87"/>
    </row>
    <row r="99" spans="2:9" x14ac:dyDescent="0.2">
      <c r="B99" s="89">
        <f>B92</f>
        <v>248967</v>
      </c>
      <c r="C99" s="78"/>
      <c r="D99" s="78" t="s">
        <v>553</v>
      </c>
      <c r="E99" s="78"/>
      <c r="F99" s="91"/>
      <c r="G99" s="78" t="s">
        <v>553</v>
      </c>
      <c r="H99" s="78"/>
      <c r="I99" s="92">
        <f>I92+I93+I96</f>
        <v>248967</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610988</v>
      </c>
      <c r="D106" s="85" t="s">
        <v>570</v>
      </c>
      <c r="E106" s="103" t="s">
        <v>569</v>
      </c>
      <c r="F106" s="82"/>
      <c r="G106" s="83"/>
      <c r="H106" s="83"/>
      <c r="I106" s="82"/>
    </row>
    <row r="107" spans="2:9" x14ac:dyDescent="0.2">
      <c r="B107" s="84">
        <v>620010</v>
      </c>
      <c r="D107" s="85" t="s">
        <v>568</v>
      </c>
      <c r="E107" s="85"/>
      <c r="F107" s="82"/>
      <c r="G107" s="85" t="s">
        <v>567</v>
      </c>
      <c r="H107" s="68" t="s">
        <v>566</v>
      </c>
      <c r="I107" s="87"/>
    </row>
    <row r="108" spans="2:9" x14ac:dyDescent="0.2">
      <c r="B108" s="84">
        <f>-B13</f>
        <v>-505803</v>
      </c>
      <c r="D108" s="85" t="s">
        <v>565</v>
      </c>
      <c r="E108" s="86" t="s">
        <v>564</v>
      </c>
      <c r="F108" s="82"/>
      <c r="G108" s="85"/>
      <c r="H108" s="67" t="s">
        <v>563</v>
      </c>
      <c r="I108" s="87">
        <f>B92</f>
        <v>248967</v>
      </c>
    </row>
    <row r="109" spans="2:9" x14ac:dyDescent="0.2">
      <c r="B109" s="84">
        <v>-9022</v>
      </c>
      <c r="D109" s="95" t="s">
        <v>562</v>
      </c>
      <c r="E109" s="85" t="s">
        <v>561</v>
      </c>
      <c r="F109" s="82"/>
      <c r="H109" s="104"/>
      <c r="I109" s="105"/>
    </row>
    <row r="110" spans="2:9" x14ac:dyDescent="0.2">
      <c r="B110" s="84">
        <v>0</v>
      </c>
      <c r="D110" s="85" t="s">
        <v>560</v>
      </c>
      <c r="E110" s="85" t="s">
        <v>559</v>
      </c>
      <c r="F110" s="82"/>
      <c r="G110" s="93"/>
      <c r="I110" s="87"/>
    </row>
    <row r="111" spans="2:9" x14ac:dyDescent="0.2">
      <c r="B111" s="84">
        <v>34122</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109660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248967</v>
      </c>
      <c r="C115" s="78"/>
      <c r="D115" s="78" t="s">
        <v>553</v>
      </c>
      <c r="E115" s="106"/>
      <c r="F115" s="91"/>
      <c r="G115" s="78" t="s">
        <v>553</v>
      </c>
      <c r="H115" s="78"/>
      <c r="I115" s="92">
        <f>I108</f>
        <v>248967</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109660</v>
      </c>
    </row>
    <row r="123" spans="2:9" ht="15" x14ac:dyDescent="0.2">
      <c r="B123" s="84">
        <f>B125+B128+B131+B134+B137+B142+B143+B144</f>
        <v>131275</v>
      </c>
      <c r="C123" s="79"/>
      <c r="D123" s="58"/>
      <c r="E123" s="85" t="s">
        <v>548</v>
      </c>
      <c r="F123" s="58"/>
      <c r="G123" s="58"/>
      <c r="H123" s="58"/>
      <c r="I123" s="87">
        <f>I125+I128+I131+I134+I137+I142+I143+I144</f>
        <v>21615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139837</v>
      </c>
      <c r="E128" s="85" t="s">
        <v>544</v>
      </c>
      <c r="I128" s="87">
        <f>I129+I130</f>
        <v>26050</v>
      </c>
    </row>
    <row r="129" spans="2:9" x14ac:dyDescent="0.2">
      <c r="B129" s="84">
        <v>154644</v>
      </c>
      <c r="E129" s="85" t="s">
        <v>543</v>
      </c>
      <c r="I129" s="87">
        <v>0</v>
      </c>
    </row>
    <row r="130" spans="2:9" x14ac:dyDescent="0.2">
      <c r="B130" s="84">
        <v>-14807</v>
      </c>
      <c r="E130" s="85" t="s">
        <v>542</v>
      </c>
      <c r="I130" s="87">
        <v>26050</v>
      </c>
    </row>
    <row r="131" spans="2:9" x14ac:dyDescent="0.2">
      <c r="B131" s="84">
        <f>B132+B133</f>
        <v>-4968</v>
      </c>
      <c r="E131" s="85" t="s">
        <v>541</v>
      </c>
      <c r="I131" s="87">
        <f>I132+I133</f>
        <v>782</v>
      </c>
    </row>
    <row r="132" spans="2:9" x14ac:dyDescent="0.2">
      <c r="B132" s="84">
        <v>-14938</v>
      </c>
      <c r="E132" s="85" t="s">
        <v>540</v>
      </c>
      <c r="I132" s="87">
        <v>-20</v>
      </c>
    </row>
    <row r="133" spans="2:9" x14ac:dyDescent="0.2">
      <c r="B133" s="84">
        <v>9970</v>
      </c>
      <c r="E133" s="85" t="s">
        <v>539</v>
      </c>
      <c r="I133" s="87">
        <v>802</v>
      </c>
    </row>
    <row r="134" spans="2:9" x14ac:dyDescent="0.2">
      <c r="B134" s="84">
        <f>B135+B136</f>
        <v>-14282</v>
      </c>
      <c r="E134" s="85" t="s">
        <v>538</v>
      </c>
      <c r="I134" s="87">
        <f>I135+I136</f>
        <v>-33817</v>
      </c>
    </row>
    <row r="135" spans="2:9" x14ac:dyDescent="0.2">
      <c r="B135" s="84">
        <v>-6540</v>
      </c>
      <c r="E135" s="85" t="s">
        <v>537</v>
      </c>
      <c r="I135" s="87">
        <v>51627</v>
      </c>
    </row>
    <row r="136" spans="2:9" x14ac:dyDescent="0.2">
      <c r="B136" s="84">
        <v>-7742</v>
      </c>
      <c r="E136" s="85" t="s">
        <v>536</v>
      </c>
      <c r="I136" s="87">
        <v>-85444</v>
      </c>
    </row>
    <row r="137" spans="2:9" x14ac:dyDescent="0.2">
      <c r="B137" s="84">
        <f>B138+B141</f>
        <v>-1119</v>
      </c>
      <c r="E137" s="107" t="s">
        <v>535</v>
      </c>
      <c r="I137" s="87">
        <f>I138+I141</f>
        <v>49857</v>
      </c>
    </row>
    <row r="138" spans="2:9" x14ac:dyDescent="0.2">
      <c r="B138" s="84">
        <f>B139+B140</f>
        <v>-691</v>
      </c>
      <c r="E138" s="107" t="s">
        <v>534</v>
      </c>
      <c r="I138" s="87">
        <f>I139+I140</f>
        <v>49857</v>
      </c>
    </row>
    <row r="139" spans="2:9" x14ac:dyDescent="0.2">
      <c r="B139" s="84">
        <v>-691</v>
      </c>
      <c r="E139" s="107" t="s">
        <v>533</v>
      </c>
      <c r="I139" s="87">
        <v>49857</v>
      </c>
    </row>
    <row r="140" spans="2:9" x14ac:dyDescent="0.2">
      <c r="B140" s="84">
        <v>0</v>
      </c>
      <c r="E140" s="107" t="s">
        <v>532</v>
      </c>
      <c r="I140" s="87">
        <v>0</v>
      </c>
    </row>
    <row r="141" spans="2:9" x14ac:dyDescent="0.2">
      <c r="B141" s="84">
        <v>-428</v>
      </c>
      <c r="E141" s="107" t="s">
        <v>531</v>
      </c>
      <c r="I141" s="87">
        <v>0</v>
      </c>
    </row>
    <row r="142" spans="2:9" x14ac:dyDescent="0.2">
      <c r="B142" s="84">
        <v>0</v>
      </c>
      <c r="E142" s="85" t="s">
        <v>530</v>
      </c>
      <c r="I142" s="87">
        <v>0</v>
      </c>
    </row>
    <row r="143" spans="2:9" x14ac:dyDescent="0.2">
      <c r="B143" s="84">
        <v>-86</v>
      </c>
      <c r="C143" s="85" t="s">
        <v>529</v>
      </c>
      <c r="E143" s="85" t="s">
        <v>529</v>
      </c>
      <c r="I143" s="87">
        <v>576</v>
      </c>
    </row>
    <row r="144" spans="2:9" x14ac:dyDescent="0.2">
      <c r="B144" s="84">
        <f>B145+B146</f>
        <v>11893</v>
      </c>
      <c r="C144" s="85" t="s">
        <v>528</v>
      </c>
      <c r="E144" s="85" t="s">
        <v>528</v>
      </c>
      <c r="I144" s="87">
        <f>I145+I146</f>
        <v>-21833</v>
      </c>
    </row>
    <row r="145" spans="2:9" x14ac:dyDescent="0.2">
      <c r="B145" s="84">
        <v>-22104</v>
      </c>
      <c r="C145" s="85" t="s">
        <v>527</v>
      </c>
      <c r="E145" s="85" t="s">
        <v>527</v>
      </c>
      <c r="I145" s="87">
        <v>53070</v>
      </c>
    </row>
    <row r="146" spans="2:9" x14ac:dyDescent="0.2">
      <c r="B146" s="89">
        <v>33997</v>
      </c>
      <c r="C146" s="108" t="s">
        <v>526</v>
      </c>
      <c r="D146" s="109"/>
      <c r="E146" s="108" t="s">
        <v>526</v>
      </c>
      <c r="F146" s="109"/>
      <c r="G146" s="109"/>
      <c r="H146" s="109"/>
      <c r="I146" s="92">
        <v>-74903</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129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463339</v>
      </c>
      <c r="D11" s="81" t="s">
        <v>645</v>
      </c>
      <c r="E11" s="85" t="s">
        <v>644</v>
      </c>
      <c r="F11" s="82"/>
      <c r="G11" s="83" t="s">
        <v>643</v>
      </c>
      <c r="H11" s="86" t="s">
        <v>642</v>
      </c>
      <c r="I11" s="87">
        <f>I12+I13</f>
        <v>1086128</v>
      </c>
    </row>
    <row r="12" spans="2:14" x14ac:dyDescent="0.2">
      <c r="B12" s="84">
        <f>I11-B11</f>
        <v>622789</v>
      </c>
      <c r="D12" s="85" t="s">
        <v>632</v>
      </c>
      <c r="E12" s="66" t="s">
        <v>631</v>
      </c>
      <c r="F12" s="82"/>
      <c r="G12" s="88" t="s">
        <v>641</v>
      </c>
      <c r="H12" s="83"/>
      <c r="I12" s="87">
        <v>1085417</v>
      </c>
    </row>
    <row r="13" spans="2:14" x14ac:dyDescent="0.2">
      <c r="B13" s="84">
        <v>56450</v>
      </c>
      <c r="D13" s="81" t="s">
        <v>640</v>
      </c>
      <c r="E13" s="85" t="s">
        <v>564</v>
      </c>
      <c r="F13" s="82"/>
      <c r="G13" s="88" t="s">
        <v>639</v>
      </c>
      <c r="I13" s="87">
        <v>711</v>
      </c>
    </row>
    <row r="14" spans="2:14" x14ac:dyDescent="0.2">
      <c r="B14" s="84">
        <f>B12-B13</f>
        <v>566339</v>
      </c>
      <c r="D14" s="81" t="s">
        <v>638</v>
      </c>
      <c r="E14" s="66" t="s">
        <v>637</v>
      </c>
      <c r="F14" s="82"/>
      <c r="G14" s="88"/>
      <c r="H14" s="83"/>
      <c r="I14" s="87"/>
    </row>
    <row r="15" spans="2:14" ht="7.15" customHeight="1" x14ac:dyDescent="0.2">
      <c r="B15" s="84"/>
      <c r="F15" s="82"/>
      <c r="G15" s="83"/>
      <c r="H15" s="83"/>
      <c r="I15" s="87"/>
    </row>
    <row r="16" spans="2:14" x14ac:dyDescent="0.2">
      <c r="B16" s="89">
        <f>B11+B12</f>
        <v>1086128</v>
      </c>
      <c r="C16" s="78"/>
      <c r="D16" s="90" t="s">
        <v>553</v>
      </c>
      <c r="E16" s="78"/>
      <c r="F16" s="91"/>
      <c r="G16" s="90" t="s">
        <v>553</v>
      </c>
      <c r="H16" s="78"/>
      <c r="I16" s="92">
        <f>I11</f>
        <v>1086128</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370808</v>
      </c>
      <c r="D26" s="81" t="s">
        <v>634</v>
      </c>
      <c r="E26" s="85" t="s">
        <v>633</v>
      </c>
      <c r="F26" s="82"/>
      <c r="G26" s="88" t="s">
        <v>632</v>
      </c>
      <c r="H26" s="68" t="s">
        <v>631</v>
      </c>
      <c r="I26" s="87">
        <f>+B12</f>
        <v>622789</v>
      </c>
    </row>
    <row r="27" spans="2:9" x14ac:dyDescent="0.2">
      <c r="B27" s="84">
        <v>298123</v>
      </c>
      <c r="D27" s="85" t="s">
        <v>630</v>
      </c>
      <c r="F27" s="82"/>
      <c r="G27" s="83"/>
      <c r="H27" s="83"/>
      <c r="I27" s="87"/>
    </row>
    <row r="28" spans="2:9" x14ac:dyDescent="0.2">
      <c r="B28" s="84">
        <f>B29+B30</f>
        <v>72685</v>
      </c>
      <c r="D28" s="85" t="s">
        <v>629</v>
      </c>
      <c r="F28" s="82"/>
      <c r="G28" s="83"/>
      <c r="H28" s="83"/>
      <c r="I28" s="87"/>
    </row>
    <row r="29" spans="2:9" x14ac:dyDescent="0.2">
      <c r="B29" s="84">
        <v>71642</v>
      </c>
      <c r="D29" s="85" t="s">
        <v>628</v>
      </c>
      <c r="F29" s="82"/>
      <c r="G29" s="83"/>
      <c r="H29" s="83"/>
      <c r="I29" s="87"/>
    </row>
    <row r="30" spans="2:9" x14ac:dyDescent="0.2">
      <c r="B30" s="84">
        <v>1043</v>
      </c>
      <c r="D30" s="85" t="s">
        <v>627</v>
      </c>
      <c r="F30" s="82"/>
      <c r="G30" s="83"/>
      <c r="H30" s="83"/>
      <c r="I30" s="87"/>
    </row>
    <row r="31" spans="2:9" ht="12.75" customHeight="1" x14ac:dyDescent="0.2">
      <c r="B31" s="84">
        <v>14479</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237502</v>
      </c>
      <c r="D33" s="85" t="s">
        <v>621</v>
      </c>
      <c r="E33" s="66" t="s">
        <v>620</v>
      </c>
      <c r="F33" s="82"/>
      <c r="G33" s="83"/>
      <c r="H33" s="83"/>
      <c r="I33" s="87"/>
    </row>
    <row r="34" spans="2:9" x14ac:dyDescent="0.2">
      <c r="B34" s="84"/>
      <c r="F34" s="82"/>
      <c r="G34" s="83"/>
      <c r="H34" s="83"/>
      <c r="I34" s="87"/>
    </row>
    <row r="35" spans="2:9" x14ac:dyDescent="0.2">
      <c r="B35" s="89">
        <f>B26+B31+B32+B33</f>
        <v>622789</v>
      </c>
      <c r="C35" s="78"/>
      <c r="D35" s="90" t="s">
        <v>553</v>
      </c>
      <c r="E35" s="78"/>
      <c r="F35" s="91"/>
      <c r="G35" s="90" t="s">
        <v>553</v>
      </c>
      <c r="H35" s="78"/>
      <c r="I35" s="92">
        <f>I26</f>
        <v>622789</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2529931</v>
      </c>
      <c r="D42" s="81" t="s">
        <v>619</v>
      </c>
      <c r="E42" s="88" t="s">
        <v>618</v>
      </c>
      <c r="F42" s="82"/>
      <c r="G42" s="85" t="s">
        <v>621</v>
      </c>
      <c r="H42" s="66" t="s">
        <v>620</v>
      </c>
      <c r="I42" s="87">
        <f>+B33</f>
        <v>237502</v>
      </c>
    </row>
    <row r="43" spans="2:9" ht="15" x14ac:dyDescent="0.2">
      <c r="B43" s="84">
        <v>347461</v>
      </c>
      <c r="C43" s="58"/>
      <c r="D43" s="95" t="s">
        <v>617</v>
      </c>
      <c r="F43" s="62"/>
      <c r="G43" s="79" t="s">
        <v>619</v>
      </c>
      <c r="H43" s="96" t="s">
        <v>618</v>
      </c>
      <c r="I43" s="87">
        <f>I44+I45+I47+I48+I49</f>
        <v>6947075</v>
      </c>
    </row>
    <row r="44" spans="2:9" x14ac:dyDescent="0.2">
      <c r="B44" s="84">
        <v>2062020</v>
      </c>
      <c r="D44" s="85" t="s">
        <v>616</v>
      </c>
      <c r="F44" s="82"/>
      <c r="G44" s="95" t="s">
        <v>617</v>
      </c>
      <c r="I44" s="87">
        <v>6737103</v>
      </c>
    </row>
    <row r="45" spans="2:9" x14ac:dyDescent="0.2">
      <c r="B45" s="84">
        <v>0</v>
      </c>
      <c r="D45" s="85" t="s">
        <v>615</v>
      </c>
      <c r="E45" s="80"/>
      <c r="F45" s="82"/>
      <c r="G45" s="85" t="s">
        <v>616</v>
      </c>
      <c r="I45" s="87">
        <v>209972</v>
      </c>
    </row>
    <row r="46" spans="2:9" x14ac:dyDescent="0.2">
      <c r="B46" s="84"/>
      <c r="E46" s="97" t="s">
        <v>614</v>
      </c>
      <c r="F46" s="82"/>
      <c r="G46" s="85" t="s">
        <v>615</v>
      </c>
      <c r="H46" s="80"/>
      <c r="I46" s="87"/>
    </row>
    <row r="47" spans="2:9" x14ac:dyDescent="0.2">
      <c r="B47" s="84">
        <v>120450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4113822</v>
      </c>
      <c r="D49" s="85" t="s">
        <v>607</v>
      </c>
      <c r="E49" s="66" t="s">
        <v>606</v>
      </c>
      <c r="F49" s="82"/>
      <c r="G49" s="85" t="s">
        <v>612</v>
      </c>
      <c r="H49" s="85"/>
      <c r="I49" s="87">
        <v>0</v>
      </c>
    </row>
    <row r="50" spans="2:9" x14ac:dyDescent="0.2">
      <c r="B50" s="84"/>
      <c r="D50" s="85"/>
      <c r="E50" s="85"/>
      <c r="F50" s="82"/>
      <c r="G50" s="85" t="s">
        <v>611</v>
      </c>
      <c r="H50" s="85"/>
      <c r="I50" s="87">
        <v>-540824</v>
      </c>
    </row>
    <row r="51" spans="2:9" x14ac:dyDescent="0.2">
      <c r="B51" s="84"/>
      <c r="F51" s="82"/>
      <c r="G51" s="85"/>
      <c r="I51" s="87"/>
    </row>
    <row r="52" spans="2:9" x14ac:dyDescent="0.2">
      <c r="B52" s="89">
        <f>B42+B49</f>
        <v>6643753</v>
      </c>
      <c r="C52" s="78"/>
      <c r="D52" s="78" t="s">
        <v>553</v>
      </c>
      <c r="E52" s="78"/>
      <c r="F52" s="91"/>
      <c r="G52" s="78" t="s">
        <v>553</v>
      </c>
      <c r="H52" s="78"/>
      <c r="I52" s="92">
        <f>I42+I43+I50</f>
        <v>6643753</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152260</v>
      </c>
      <c r="D59" s="81" t="s">
        <v>609</v>
      </c>
      <c r="E59" s="86" t="s">
        <v>608</v>
      </c>
      <c r="F59" s="82"/>
      <c r="G59" s="88" t="s">
        <v>607</v>
      </c>
      <c r="H59" s="66" t="s">
        <v>606</v>
      </c>
      <c r="I59" s="87">
        <f>+B49</f>
        <v>4113822</v>
      </c>
    </row>
    <row r="60" spans="2:9" x14ac:dyDescent="0.2">
      <c r="B60" s="84">
        <v>152260</v>
      </c>
      <c r="D60" s="85" t="s">
        <v>605</v>
      </c>
      <c r="F60" s="82"/>
      <c r="G60" s="88" t="s">
        <v>604</v>
      </c>
      <c r="H60" s="85"/>
      <c r="I60" s="87">
        <f>I61+I62</f>
        <v>1043</v>
      </c>
    </row>
    <row r="61" spans="2:9" x14ac:dyDescent="0.2">
      <c r="B61" s="84">
        <v>0</v>
      </c>
      <c r="D61" s="85" t="s">
        <v>603</v>
      </c>
      <c r="F61" s="82"/>
      <c r="G61" s="88" t="s">
        <v>602</v>
      </c>
      <c r="I61" s="87">
        <v>0</v>
      </c>
    </row>
    <row r="62" spans="2:9" x14ac:dyDescent="0.2">
      <c r="B62" s="84">
        <v>1043</v>
      </c>
      <c r="D62" s="81" t="s">
        <v>601</v>
      </c>
      <c r="E62" s="85" t="s">
        <v>600</v>
      </c>
      <c r="F62" s="82"/>
      <c r="G62" s="88" t="s">
        <v>599</v>
      </c>
      <c r="I62" s="87">
        <v>1043</v>
      </c>
    </row>
    <row r="63" spans="2:9" x14ac:dyDescent="0.2">
      <c r="B63" s="84"/>
      <c r="E63" s="85" t="s">
        <v>598</v>
      </c>
      <c r="F63" s="82"/>
      <c r="G63" s="83" t="s">
        <v>597</v>
      </c>
      <c r="H63" s="81" t="s">
        <v>596</v>
      </c>
      <c r="I63" s="87">
        <f>I64+I65+I66</f>
        <v>958475</v>
      </c>
    </row>
    <row r="64" spans="2:9" x14ac:dyDescent="0.2">
      <c r="B64" s="84">
        <f>B65+B66+B67</f>
        <v>967375</v>
      </c>
      <c r="D64" s="81" t="s">
        <v>597</v>
      </c>
      <c r="E64" s="81" t="s">
        <v>596</v>
      </c>
      <c r="F64" s="82"/>
      <c r="G64" s="85" t="s">
        <v>595</v>
      </c>
      <c r="I64" s="87">
        <v>958475</v>
      </c>
    </row>
    <row r="65" spans="2:9" x14ac:dyDescent="0.2">
      <c r="B65" s="84">
        <v>33</v>
      </c>
      <c r="D65" s="85" t="s">
        <v>595</v>
      </c>
      <c r="F65" s="82"/>
      <c r="G65" s="88" t="s">
        <v>594</v>
      </c>
      <c r="I65" s="87">
        <v>0</v>
      </c>
    </row>
    <row r="66" spans="2:9" x14ac:dyDescent="0.2">
      <c r="B66" s="84">
        <v>958475</v>
      </c>
      <c r="D66" s="85" t="s">
        <v>594</v>
      </c>
      <c r="F66" s="82"/>
      <c r="G66" s="88" t="s">
        <v>593</v>
      </c>
      <c r="I66" s="87">
        <v>0</v>
      </c>
    </row>
    <row r="67" spans="2:9" x14ac:dyDescent="0.2">
      <c r="B67" s="84">
        <v>8867</v>
      </c>
      <c r="D67" s="85" t="s">
        <v>593</v>
      </c>
      <c r="F67" s="82"/>
      <c r="G67" s="83"/>
      <c r="H67" s="83"/>
      <c r="I67" s="87"/>
    </row>
    <row r="68" spans="2:9" x14ac:dyDescent="0.2">
      <c r="B68" s="84">
        <f>I70-B59-B62-B64</f>
        <v>3952662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5073340</v>
      </c>
      <c r="C70" s="78"/>
      <c r="D70" s="78" t="s">
        <v>553</v>
      </c>
      <c r="E70" s="78"/>
      <c r="F70" s="91"/>
      <c r="G70" s="78" t="s">
        <v>553</v>
      </c>
      <c r="H70" s="78"/>
      <c r="I70" s="92">
        <f>I59+I60+I63</f>
        <v>5073340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3952662</v>
      </c>
    </row>
    <row r="78" spans="2:9" x14ac:dyDescent="0.2">
      <c r="B78" s="84"/>
      <c r="E78" s="85" t="s">
        <v>585</v>
      </c>
      <c r="F78" s="82"/>
      <c r="G78" s="88"/>
      <c r="H78" s="85"/>
      <c r="I78" s="87"/>
    </row>
    <row r="79" spans="2:9" x14ac:dyDescent="0.2">
      <c r="B79" s="84">
        <f>I82-B77</f>
        <v>3952662</v>
      </c>
      <c r="D79" s="85" t="s">
        <v>580</v>
      </c>
      <c r="E79" s="68" t="s">
        <v>584</v>
      </c>
      <c r="F79" s="82"/>
      <c r="G79" s="83"/>
      <c r="H79" s="83"/>
      <c r="I79" s="87"/>
    </row>
    <row r="80" spans="2:9" x14ac:dyDescent="0.2">
      <c r="B80" s="84">
        <f>B79-B13</f>
        <v>3896212</v>
      </c>
      <c r="D80" s="85" t="s">
        <v>583</v>
      </c>
      <c r="E80" s="66" t="s">
        <v>579</v>
      </c>
      <c r="F80" s="82"/>
      <c r="G80" s="83"/>
      <c r="H80" s="83"/>
      <c r="I80" s="87"/>
    </row>
    <row r="81" spans="2:9" x14ac:dyDescent="0.2">
      <c r="B81" s="84"/>
      <c r="F81" s="82"/>
      <c r="G81" s="83"/>
      <c r="H81" s="83"/>
      <c r="I81" s="87"/>
    </row>
    <row r="82" spans="2:9" x14ac:dyDescent="0.2">
      <c r="B82" s="89">
        <f>B77+B79</f>
        <v>3952662</v>
      </c>
      <c r="C82" s="78"/>
      <c r="D82" s="78" t="s">
        <v>553</v>
      </c>
      <c r="E82" s="78"/>
      <c r="F82" s="91"/>
      <c r="G82" s="78" t="s">
        <v>553</v>
      </c>
      <c r="H82" s="78"/>
      <c r="I82" s="92">
        <f>I77</f>
        <v>3952662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3903506</v>
      </c>
      <c r="D92" s="85" t="s">
        <v>567</v>
      </c>
      <c r="E92" s="66" t="s">
        <v>566</v>
      </c>
      <c r="F92" s="82"/>
      <c r="G92" s="85" t="s">
        <v>580</v>
      </c>
      <c r="H92" s="66" t="s">
        <v>579</v>
      </c>
      <c r="I92" s="87">
        <f>+B80</f>
        <v>3896212</v>
      </c>
    </row>
    <row r="93" spans="2:9" x14ac:dyDescent="0.2">
      <c r="B93" s="84"/>
      <c r="E93" s="68" t="s">
        <v>563</v>
      </c>
      <c r="F93" s="82"/>
      <c r="G93" s="88" t="s">
        <v>578</v>
      </c>
      <c r="H93" s="81" t="s">
        <v>577</v>
      </c>
      <c r="I93" s="87">
        <f>I94+I95</f>
        <v>7824</v>
      </c>
    </row>
    <row r="94" spans="2:9" x14ac:dyDescent="0.2">
      <c r="B94" s="84"/>
      <c r="E94" s="85"/>
      <c r="F94" s="82"/>
      <c r="G94" s="88" t="s">
        <v>576</v>
      </c>
      <c r="I94" s="87">
        <v>7824</v>
      </c>
    </row>
    <row r="95" spans="2:9" x14ac:dyDescent="0.2">
      <c r="B95" s="84"/>
      <c r="E95" s="85"/>
      <c r="F95" s="82"/>
      <c r="G95" s="88" t="s">
        <v>575</v>
      </c>
      <c r="I95" s="87">
        <v>0</v>
      </c>
    </row>
    <row r="96" spans="2:9" x14ac:dyDescent="0.2">
      <c r="B96" s="84"/>
      <c r="D96" s="85"/>
      <c r="F96" s="82"/>
      <c r="G96" s="88" t="s">
        <v>574</v>
      </c>
      <c r="H96" s="81" t="s">
        <v>573</v>
      </c>
      <c r="I96" s="87">
        <f>I97</f>
        <v>-530</v>
      </c>
    </row>
    <row r="97" spans="2:9" x14ac:dyDescent="0.2">
      <c r="B97" s="98"/>
      <c r="C97" s="99"/>
      <c r="D97" s="99"/>
      <c r="E97" s="85"/>
      <c r="F97" s="100"/>
      <c r="G97" s="88" t="s">
        <v>572</v>
      </c>
      <c r="H97" s="101"/>
      <c r="I97" s="87">
        <v>-530</v>
      </c>
    </row>
    <row r="98" spans="2:9" x14ac:dyDescent="0.2">
      <c r="B98" s="84"/>
      <c r="F98" s="82"/>
      <c r="G98" s="83"/>
      <c r="H98" s="83"/>
      <c r="I98" s="87"/>
    </row>
    <row r="99" spans="2:9" x14ac:dyDescent="0.2">
      <c r="B99" s="89">
        <f>B92</f>
        <v>3903506</v>
      </c>
      <c r="C99" s="78"/>
      <c r="D99" s="78" t="s">
        <v>553</v>
      </c>
      <c r="E99" s="78"/>
      <c r="F99" s="91"/>
      <c r="G99" s="78" t="s">
        <v>553</v>
      </c>
      <c r="H99" s="78"/>
      <c r="I99" s="92">
        <f>I92+I93+I96</f>
        <v>3903506</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91424</v>
      </c>
      <c r="D106" s="85" t="s">
        <v>570</v>
      </c>
      <c r="E106" s="103" t="s">
        <v>569</v>
      </c>
      <c r="F106" s="82"/>
      <c r="G106" s="83"/>
      <c r="H106" s="83"/>
      <c r="I106" s="82"/>
    </row>
    <row r="107" spans="2:9" x14ac:dyDescent="0.2">
      <c r="B107" s="84">
        <v>91424</v>
      </c>
      <c r="D107" s="85" t="s">
        <v>568</v>
      </c>
      <c r="E107" s="85"/>
      <c r="F107" s="82"/>
      <c r="G107" s="85" t="s">
        <v>567</v>
      </c>
      <c r="H107" s="68" t="s">
        <v>566</v>
      </c>
      <c r="I107" s="87"/>
    </row>
    <row r="108" spans="2:9" x14ac:dyDescent="0.2">
      <c r="B108" s="84">
        <f>-B13</f>
        <v>-56450</v>
      </c>
      <c r="D108" s="85" t="s">
        <v>565</v>
      </c>
      <c r="E108" s="86" t="s">
        <v>564</v>
      </c>
      <c r="F108" s="82"/>
      <c r="G108" s="85"/>
      <c r="H108" s="67" t="s">
        <v>563</v>
      </c>
      <c r="I108" s="87">
        <f>B92</f>
        <v>3903506</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45</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3868487</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3903506</v>
      </c>
      <c r="C115" s="78"/>
      <c r="D115" s="78" t="s">
        <v>553</v>
      </c>
      <c r="E115" s="106"/>
      <c r="F115" s="91"/>
      <c r="G115" s="78" t="s">
        <v>553</v>
      </c>
      <c r="H115" s="78"/>
      <c r="I115" s="92">
        <f>I108</f>
        <v>3903506</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3876487</v>
      </c>
    </row>
    <row r="123" spans="2:9" ht="15" x14ac:dyDescent="0.2">
      <c r="B123" s="84">
        <f>B125+B128+B131+B134+B137+B142+B143+B144</f>
        <v>46300553</v>
      </c>
      <c r="C123" s="79"/>
      <c r="D123" s="58"/>
      <c r="E123" s="85" t="s">
        <v>548</v>
      </c>
      <c r="F123" s="58"/>
      <c r="G123" s="58"/>
      <c r="H123" s="58"/>
      <c r="I123" s="87">
        <f>I125+I128+I131+I134+I137+I142+I143+I144</f>
        <v>42424066</v>
      </c>
    </row>
    <row r="124" spans="2:9" ht="13.15" customHeight="1" x14ac:dyDescent="0.2">
      <c r="B124" s="59"/>
      <c r="C124" s="79"/>
      <c r="D124" s="58"/>
      <c r="E124" s="85"/>
      <c r="F124" s="58"/>
      <c r="G124" s="58"/>
      <c r="H124" s="58"/>
      <c r="I124" s="57"/>
    </row>
    <row r="125" spans="2:9" ht="13.15" customHeight="1" x14ac:dyDescent="0.2">
      <c r="B125" s="84">
        <f>B126+B127</f>
        <v>-125000</v>
      </c>
      <c r="C125" s="58"/>
      <c r="D125" s="58"/>
      <c r="E125" s="85" t="s">
        <v>547</v>
      </c>
      <c r="F125" s="58"/>
      <c r="G125" s="58"/>
      <c r="H125" s="58"/>
      <c r="I125" s="87">
        <f>I126+I127</f>
        <v>2000</v>
      </c>
    </row>
    <row r="126" spans="2:9" ht="13.15" customHeight="1" x14ac:dyDescent="0.2">
      <c r="B126" s="84">
        <v>0</v>
      </c>
      <c r="C126" s="58"/>
      <c r="D126" s="58"/>
      <c r="E126" s="85" t="s">
        <v>546</v>
      </c>
      <c r="F126" s="58"/>
      <c r="G126" s="58"/>
      <c r="H126" s="58"/>
      <c r="I126" s="87">
        <v>0</v>
      </c>
    </row>
    <row r="127" spans="2:9" ht="15" x14ac:dyDescent="0.2">
      <c r="B127" s="84">
        <v>-125000</v>
      </c>
      <c r="C127" s="58"/>
      <c r="D127" s="58"/>
      <c r="E127" s="85" t="s">
        <v>545</v>
      </c>
      <c r="F127" s="58"/>
      <c r="G127" s="58"/>
      <c r="H127" s="58"/>
      <c r="I127" s="87">
        <v>2000</v>
      </c>
    </row>
    <row r="128" spans="2:9" x14ac:dyDescent="0.2">
      <c r="B128" s="84">
        <f>B129+B130</f>
        <v>15087790</v>
      </c>
      <c r="E128" s="85" t="s">
        <v>544</v>
      </c>
      <c r="I128" s="87">
        <f>I129+I130</f>
        <v>45459748</v>
      </c>
    </row>
    <row r="129" spans="2:9" x14ac:dyDescent="0.2">
      <c r="B129" s="84">
        <v>-27290</v>
      </c>
      <c r="E129" s="85" t="s">
        <v>543</v>
      </c>
      <c r="I129" s="87">
        <v>7227000</v>
      </c>
    </row>
    <row r="130" spans="2:9" x14ac:dyDescent="0.2">
      <c r="B130" s="84">
        <v>15115080</v>
      </c>
      <c r="E130" s="85" t="s">
        <v>542</v>
      </c>
      <c r="I130" s="87">
        <v>38232748</v>
      </c>
    </row>
    <row r="131" spans="2:9" x14ac:dyDescent="0.2">
      <c r="B131" s="84">
        <f>B132+B133</f>
        <v>32765544</v>
      </c>
      <c r="E131" s="85" t="s">
        <v>541</v>
      </c>
      <c r="I131" s="87">
        <f>I132+I133</f>
        <v>-3761265</v>
      </c>
    </row>
    <row r="132" spans="2:9" x14ac:dyDescent="0.2">
      <c r="B132" s="84">
        <v>-570000</v>
      </c>
      <c r="E132" s="85" t="s">
        <v>540</v>
      </c>
      <c r="I132" s="87">
        <v>1366000</v>
      </c>
    </row>
    <row r="133" spans="2:9" x14ac:dyDescent="0.2">
      <c r="B133" s="84">
        <v>33335544</v>
      </c>
      <c r="E133" s="85" t="s">
        <v>539</v>
      </c>
      <c r="I133" s="87">
        <v>-5127265</v>
      </c>
    </row>
    <row r="134" spans="2:9" x14ac:dyDescent="0.2">
      <c r="B134" s="84">
        <f>B135+B136</f>
        <v>-1371933</v>
      </c>
      <c r="E134" s="85" t="s">
        <v>538</v>
      </c>
      <c r="I134" s="87">
        <f>I135+I136</f>
        <v>-139161</v>
      </c>
    </row>
    <row r="135" spans="2:9" x14ac:dyDescent="0.2">
      <c r="B135" s="84">
        <v>-141388</v>
      </c>
      <c r="E135" s="85" t="s">
        <v>537</v>
      </c>
      <c r="I135" s="87">
        <v>0</v>
      </c>
    </row>
    <row r="136" spans="2:9" x14ac:dyDescent="0.2">
      <c r="B136" s="84">
        <v>-1230545</v>
      </c>
      <c r="E136" s="85" t="s">
        <v>536</v>
      </c>
      <c r="I136" s="87">
        <v>-139161</v>
      </c>
    </row>
    <row r="137" spans="2:9" x14ac:dyDescent="0.2">
      <c r="B137" s="84">
        <f>B138+B141</f>
        <v>136004</v>
      </c>
      <c r="E137" s="107" t="s">
        <v>535</v>
      </c>
      <c r="I137" s="87">
        <f>I138+I141</f>
        <v>-156000</v>
      </c>
    </row>
    <row r="138" spans="2:9" x14ac:dyDescent="0.2">
      <c r="B138" s="84">
        <f>B139+B140</f>
        <v>118986</v>
      </c>
      <c r="E138" s="107" t="s">
        <v>534</v>
      </c>
      <c r="I138" s="87">
        <f>I139+I140</f>
        <v>-156000</v>
      </c>
    </row>
    <row r="139" spans="2:9" x14ac:dyDescent="0.2">
      <c r="B139" s="84">
        <v>118986</v>
      </c>
      <c r="E139" s="107" t="s">
        <v>533</v>
      </c>
      <c r="I139" s="87">
        <v>0</v>
      </c>
    </row>
    <row r="140" spans="2:9" x14ac:dyDescent="0.2">
      <c r="B140" s="84">
        <v>0</v>
      </c>
      <c r="E140" s="107" t="s">
        <v>532</v>
      </c>
      <c r="I140" s="87">
        <v>-156000</v>
      </c>
    </row>
    <row r="141" spans="2:9" x14ac:dyDescent="0.2">
      <c r="B141" s="84">
        <v>17018</v>
      </c>
      <c r="E141" s="107" t="s">
        <v>531</v>
      </c>
      <c r="I141" s="87">
        <v>0</v>
      </c>
    </row>
    <row r="142" spans="2:9" x14ac:dyDescent="0.2">
      <c r="B142" s="84">
        <v>-577</v>
      </c>
      <c r="E142" s="85" t="s">
        <v>530</v>
      </c>
      <c r="I142" s="87">
        <v>488171</v>
      </c>
    </row>
    <row r="143" spans="2:9" x14ac:dyDescent="0.2">
      <c r="B143" s="84">
        <v>-151461</v>
      </c>
      <c r="C143" s="85" t="s">
        <v>529</v>
      </c>
      <c r="E143" s="85" t="s">
        <v>529</v>
      </c>
      <c r="I143" s="87">
        <v>-669</v>
      </c>
    </row>
    <row r="144" spans="2:9" x14ac:dyDescent="0.2">
      <c r="B144" s="84">
        <f>B145+B146</f>
        <v>-39814</v>
      </c>
      <c r="C144" s="85" t="s">
        <v>528</v>
      </c>
      <c r="E144" s="85" t="s">
        <v>528</v>
      </c>
      <c r="I144" s="87">
        <f>I145+I146</f>
        <v>531242</v>
      </c>
    </row>
    <row r="145" spans="2:9" x14ac:dyDescent="0.2">
      <c r="B145" s="84">
        <v>-21358</v>
      </c>
      <c r="C145" s="85" t="s">
        <v>527</v>
      </c>
      <c r="E145" s="85" t="s">
        <v>527</v>
      </c>
      <c r="I145" s="87">
        <v>10759</v>
      </c>
    </row>
    <row r="146" spans="2:9" x14ac:dyDescent="0.2">
      <c r="B146" s="89">
        <v>-18456</v>
      </c>
      <c r="C146" s="108" t="s">
        <v>526</v>
      </c>
      <c r="D146" s="109"/>
      <c r="E146" s="108" t="s">
        <v>526</v>
      </c>
      <c r="F146" s="109"/>
      <c r="G146" s="109"/>
      <c r="H146" s="109"/>
      <c r="I146" s="92">
        <v>520483</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1" manualBreakCount="1">
    <brk id="72" min="1"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667</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213000</v>
      </c>
      <c r="D11" s="81" t="s">
        <v>645</v>
      </c>
      <c r="E11" s="85" t="s">
        <v>644</v>
      </c>
      <c r="F11" s="82"/>
      <c r="G11" s="83" t="s">
        <v>643</v>
      </c>
      <c r="H11" s="86" t="s">
        <v>642</v>
      </c>
      <c r="I11" s="87">
        <f>I12+I13</f>
        <v>526000</v>
      </c>
    </row>
    <row r="12" spans="2:14" x14ac:dyDescent="0.2">
      <c r="B12" s="84">
        <f>I11-B11</f>
        <v>313000</v>
      </c>
      <c r="D12" s="85" t="s">
        <v>632</v>
      </c>
      <c r="E12" s="66" t="s">
        <v>631</v>
      </c>
      <c r="F12" s="82"/>
      <c r="G12" s="88" t="s">
        <v>641</v>
      </c>
      <c r="H12" s="83"/>
      <c r="I12" s="87">
        <v>526000</v>
      </c>
    </row>
    <row r="13" spans="2:14" x14ac:dyDescent="0.2">
      <c r="B13" s="84">
        <v>34000</v>
      </c>
      <c r="D13" s="81" t="s">
        <v>640</v>
      </c>
      <c r="E13" s="85" t="s">
        <v>564</v>
      </c>
      <c r="F13" s="82"/>
      <c r="G13" s="88" t="s">
        <v>639</v>
      </c>
      <c r="I13" s="87">
        <v>0</v>
      </c>
    </row>
    <row r="14" spans="2:14" x14ac:dyDescent="0.2">
      <c r="B14" s="84">
        <f>B12-B13</f>
        <v>279000</v>
      </c>
      <c r="D14" s="81" t="s">
        <v>638</v>
      </c>
      <c r="E14" s="66" t="s">
        <v>637</v>
      </c>
      <c r="F14" s="82"/>
      <c r="G14" s="88"/>
      <c r="H14" s="83"/>
      <c r="I14" s="87"/>
    </row>
    <row r="15" spans="2:14" ht="7.15" customHeight="1" x14ac:dyDescent="0.2">
      <c r="B15" s="84"/>
      <c r="F15" s="82"/>
      <c r="G15" s="83"/>
      <c r="H15" s="83"/>
      <c r="I15" s="87"/>
    </row>
    <row r="16" spans="2:14" x14ac:dyDescent="0.2">
      <c r="B16" s="89">
        <f>B11+B12</f>
        <v>526000</v>
      </c>
      <c r="C16" s="78"/>
      <c r="D16" s="90" t="s">
        <v>553</v>
      </c>
      <c r="E16" s="78"/>
      <c r="F16" s="91"/>
      <c r="G16" s="90" t="s">
        <v>553</v>
      </c>
      <c r="H16" s="78"/>
      <c r="I16" s="92">
        <f>I11</f>
        <v>526000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263000</v>
      </c>
      <c r="D26" s="81" t="s">
        <v>634</v>
      </c>
      <c r="E26" s="85" t="s">
        <v>633</v>
      </c>
      <c r="F26" s="82"/>
      <c r="G26" s="88" t="s">
        <v>632</v>
      </c>
      <c r="H26" s="68" t="s">
        <v>631</v>
      </c>
      <c r="I26" s="87">
        <f>+B12</f>
        <v>313000</v>
      </c>
    </row>
    <row r="27" spans="2:9" x14ac:dyDescent="0.2">
      <c r="B27" s="84">
        <v>211000</v>
      </c>
      <c r="D27" s="85" t="s">
        <v>630</v>
      </c>
      <c r="F27" s="82"/>
      <c r="G27" s="83"/>
      <c r="H27" s="83"/>
      <c r="I27" s="87"/>
    </row>
    <row r="28" spans="2:9" x14ac:dyDescent="0.2">
      <c r="B28" s="84">
        <f>B29+B30</f>
        <v>52000</v>
      </c>
      <c r="D28" s="85" t="s">
        <v>629</v>
      </c>
      <c r="F28" s="82"/>
      <c r="G28" s="83"/>
      <c r="H28" s="83"/>
      <c r="I28" s="87"/>
    </row>
    <row r="29" spans="2:9" x14ac:dyDescent="0.2">
      <c r="B29" s="84">
        <v>52000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50000</v>
      </c>
      <c r="D33" s="85" t="s">
        <v>621</v>
      </c>
      <c r="E33" s="66" t="s">
        <v>620</v>
      </c>
      <c r="F33" s="82"/>
      <c r="G33" s="83"/>
      <c r="H33" s="83"/>
      <c r="I33" s="87"/>
    </row>
    <row r="34" spans="2:9" x14ac:dyDescent="0.2">
      <c r="B34" s="84"/>
      <c r="F34" s="82"/>
      <c r="G34" s="83"/>
      <c r="H34" s="83"/>
      <c r="I34" s="87"/>
    </row>
    <row r="35" spans="2:9" x14ac:dyDescent="0.2">
      <c r="B35" s="89">
        <f>B26+B31+B32+B33</f>
        <v>313000</v>
      </c>
      <c r="C35" s="78"/>
      <c r="D35" s="90" t="s">
        <v>553</v>
      </c>
      <c r="E35" s="78"/>
      <c r="F35" s="91"/>
      <c r="G35" s="90" t="s">
        <v>553</v>
      </c>
      <c r="H35" s="78"/>
      <c r="I35" s="92">
        <f>I26</f>
        <v>313000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1507000</v>
      </c>
      <c r="D42" s="81" t="s">
        <v>619</v>
      </c>
      <c r="E42" s="88" t="s">
        <v>618</v>
      </c>
      <c r="F42" s="82"/>
      <c r="G42" s="85" t="s">
        <v>621</v>
      </c>
      <c r="H42" s="66" t="s">
        <v>620</v>
      </c>
      <c r="I42" s="87">
        <f>+B33</f>
        <v>50000</v>
      </c>
    </row>
    <row r="43" spans="2:9" ht="15" x14ac:dyDescent="0.2">
      <c r="B43" s="84">
        <v>-510000</v>
      </c>
      <c r="C43" s="58"/>
      <c r="D43" s="95" t="s">
        <v>617</v>
      </c>
      <c r="F43" s="62"/>
      <c r="G43" s="79" t="s">
        <v>619</v>
      </c>
      <c r="H43" s="96" t="s">
        <v>618</v>
      </c>
      <c r="I43" s="87">
        <f>I44+I45+I47+I48+I49</f>
        <v>6225000</v>
      </c>
    </row>
    <row r="44" spans="2:9" x14ac:dyDescent="0.2">
      <c r="B44" s="84">
        <v>2017000</v>
      </c>
      <c r="D44" s="85" t="s">
        <v>616</v>
      </c>
      <c r="F44" s="82"/>
      <c r="G44" s="95" t="s">
        <v>617</v>
      </c>
      <c r="I44" s="87">
        <v>6037000</v>
      </c>
    </row>
    <row r="45" spans="2:9" x14ac:dyDescent="0.2">
      <c r="B45" s="84">
        <v>0</v>
      </c>
      <c r="D45" s="85" t="s">
        <v>615</v>
      </c>
      <c r="E45" s="80"/>
      <c r="F45" s="82"/>
      <c r="G45" s="85" t="s">
        <v>616</v>
      </c>
      <c r="I45" s="87">
        <v>188000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4258000</v>
      </c>
      <c r="D49" s="85" t="s">
        <v>607</v>
      </c>
      <c r="E49" s="66" t="s">
        <v>606</v>
      </c>
      <c r="F49" s="82"/>
      <c r="G49" s="85" t="s">
        <v>612</v>
      </c>
      <c r="H49" s="85"/>
      <c r="I49" s="87">
        <v>0</v>
      </c>
    </row>
    <row r="50" spans="2:9" x14ac:dyDescent="0.2">
      <c r="B50" s="84"/>
      <c r="D50" s="85"/>
      <c r="E50" s="85"/>
      <c r="F50" s="82"/>
      <c r="G50" s="85" t="s">
        <v>611</v>
      </c>
      <c r="H50" s="85"/>
      <c r="I50" s="87">
        <v>-510000</v>
      </c>
    </row>
    <row r="51" spans="2:9" x14ac:dyDescent="0.2">
      <c r="B51" s="84"/>
      <c r="F51" s="82"/>
      <c r="G51" s="85"/>
      <c r="I51" s="87"/>
    </row>
    <row r="52" spans="2:9" x14ac:dyDescent="0.2">
      <c r="B52" s="89">
        <f>B42+B49</f>
        <v>5765000</v>
      </c>
      <c r="C52" s="78"/>
      <c r="D52" s="78" t="s">
        <v>553</v>
      </c>
      <c r="E52" s="78"/>
      <c r="F52" s="91"/>
      <c r="G52" s="78" t="s">
        <v>553</v>
      </c>
      <c r="H52" s="78"/>
      <c r="I52" s="92">
        <f>I42+I43+I50</f>
        <v>5765000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4258000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7000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7000</v>
      </c>
      <c r="D67" s="85" t="s">
        <v>593</v>
      </c>
      <c r="F67" s="82"/>
      <c r="G67" s="83"/>
      <c r="H67" s="83"/>
      <c r="I67" s="87"/>
    </row>
    <row r="68" spans="2:9" x14ac:dyDescent="0.2">
      <c r="B68" s="84">
        <f>I70-B59-B62-B64</f>
        <v>4251000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4258000</v>
      </c>
      <c r="C70" s="78"/>
      <c r="D70" s="78" t="s">
        <v>553</v>
      </c>
      <c r="E70" s="78"/>
      <c r="F70" s="91"/>
      <c r="G70" s="78" t="s">
        <v>553</v>
      </c>
      <c r="H70" s="78"/>
      <c r="I70" s="92">
        <f>I59+I60+I63</f>
        <v>4258000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4251000</v>
      </c>
    </row>
    <row r="78" spans="2:9" x14ac:dyDescent="0.2">
      <c r="B78" s="84"/>
      <c r="E78" s="85" t="s">
        <v>585</v>
      </c>
      <c r="F78" s="82"/>
      <c r="G78" s="88"/>
      <c r="H78" s="85"/>
      <c r="I78" s="87"/>
    </row>
    <row r="79" spans="2:9" x14ac:dyDescent="0.2">
      <c r="B79" s="84">
        <f>I82-B77</f>
        <v>4251000</v>
      </c>
      <c r="D79" s="85" t="s">
        <v>580</v>
      </c>
      <c r="E79" s="68" t="s">
        <v>584</v>
      </c>
      <c r="F79" s="82"/>
      <c r="G79" s="83"/>
      <c r="H79" s="83"/>
      <c r="I79" s="87"/>
    </row>
    <row r="80" spans="2:9" x14ac:dyDescent="0.2">
      <c r="B80" s="84">
        <f>B79-B13</f>
        <v>4217000</v>
      </c>
      <c r="D80" s="85" t="s">
        <v>583</v>
      </c>
      <c r="E80" s="66" t="s">
        <v>579</v>
      </c>
      <c r="F80" s="82"/>
      <c r="G80" s="83"/>
      <c r="H80" s="83"/>
      <c r="I80" s="87"/>
    </row>
    <row r="81" spans="2:9" x14ac:dyDescent="0.2">
      <c r="B81" s="84"/>
      <c r="F81" s="82"/>
      <c r="G81" s="83"/>
      <c r="H81" s="83"/>
      <c r="I81" s="87"/>
    </row>
    <row r="82" spans="2:9" x14ac:dyDescent="0.2">
      <c r="B82" s="89">
        <f>B77+B79</f>
        <v>4251000</v>
      </c>
      <c r="C82" s="78"/>
      <c r="D82" s="78" t="s">
        <v>553</v>
      </c>
      <c r="E82" s="78"/>
      <c r="F82" s="91"/>
      <c r="G82" s="78" t="s">
        <v>553</v>
      </c>
      <c r="H82" s="78"/>
      <c r="I82" s="92">
        <f>I77</f>
        <v>4251000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4217000</v>
      </c>
      <c r="D92" s="85" t="s">
        <v>567</v>
      </c>
      <c r="E92" s="66" t="s">
        <v>566</v>
      </c>
      <c r="F92" s="82"/>
      <c r="G92" s="85" t="s">
        <v>580</v>
      </c>
      <c r="H92" s="66" t="s">
        <v>579</v>
      </c>
      <c r="I92" s="87">
        <f>+B80</f>
        <v>4217000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4217000</v>
      </c>
      <c r="C99" s="78"/>
      <c r="D99" s="78" t="s">
        <v>553</v>
      </c>
      <c r="E99" s="78"/>
      <c r="F99" s="91"/>
      <c r="G99" s="78" t="s">
        <v>553</v>
      </c>
      <c r="H99" s="78"/>
      <c r="I99" s="92">
        <f>I92+I93+I96</f>
        <v>4217000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36000</v>
      </c>
      <c r="D106" s="85" t="s">
        <v>570</v>
      </c>
      <c r="E106" s="103" t="s">
        <v>569</v>
      </c>
      <c r="F106" s="82"/>
      <c r="G106" s="83"/>
      <c r="H106" s="83"/>
      <c r="I106" s="82"/>
    </row>
    <row r="107" spans="2:9" x14ac:dyDescent="0.2">
      <c r="B107" s="84">
        <v>36000</v>
      </c>
      <c r="D107" s="85" t="s">
        <v>568</v>
      </c>
      <c r="E107" s="85"/>
      <c r="F107" s="82"/>
      <c r="G107" s="85" t="s">
        <v>567</v>
      </c>
      <c r="H107" s="68" t="s">
        <v>566</v>
      </c>
      <c r="I107" s="87"/>
    </row>
    <row r="108" spans="2:9" x14ac:dyDescent="0.2">
      <c r="B108" s="84">
        <f>-B13</f>
        <v>-34000</v>
      </c>
      <c r="D108" s="85" t="s">
        <v>565</v>
      </c>
      <c r="E108" s="86" t="s">
        <v>564</v>
      </c>
      <c r="F108" s="82"/>
      <c r="G108" s="85"/>
      <c r="H108" s="67" t="s">
        <v>563</v>
      </c>
      <c r="I108" s="87">
        <f>B92</f>
        <v>4217000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4215000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4217000</v>
      </c>
      <c r="C115" s="78"/>
      <c r="D115" s="78" t="s">
        <v>553</v>
      </c>
      <c r="E115" s="106"/>
      <c r="F115" s="91"/>
      <c r="G115" s="78" t="s">
        <v>553</v>
      </c>
      <c r="H115" s="78"/>
      <c r="I115" s="92">
        <f>I108</f>
        <v>4217000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4223000</v>
      </c>
    </row>
    <row r="123" spans="2:9" ht="15" x14ac:dyDescent="0.2">
      <c r="B123" s="84">
        <f>B125+B128+B131+B134+B137+B142+B143+B144</f>
        <v>52033000</v>
      </c>
      <c r="C123" s="79"/>
      <c r="D123" s="58"/>
      <c r="E123" s="85" t="s">
        <v>548</v>
      </c>
      <c r="F123" s="58"/>
      <c r="G123" s="58"/>
      <c r="H123" s="58"/>
      <c r="I123" s="87">
        <f>I125+I128+I131+I134+I137+I142+I143+I144</f>
        <v>47810000</v>
      </c>
    </row>
    <row r="124" spans="2:9" ht="13.15" customHeight="1" x14ac:dyDescent="0.2">
      <c r="B124" s="59"/>
      <c r="C124" s="79"/>
      <c r="D124" s="58"/>
      <c r="E124" s="85"/>
      <c r="F124" s="58"/>
      <c r="G124" s="58"/>
      <c r="H124" s="58"/>
      <c r="I124" s="57"/>
    </row>
    <row r="125" spans="2:9" ht="13.15" customHeight="1" x14ac:dyDescent="0.2">
      <c r="B125" s="84">
        <f>B126+B127</f>
        <v>-125000</v>
      </c>
      <c r="C125" s="58"/>
      <c r="D125" s="58"/>
      <c r="E125" s="85" t="s">
        <v>547</v>
      </c>
      <c r="F125" s="58"/>
      <c r="G125" s="58"/>
      <c r="H125" s="58"/>
      <c r="I125" s="87">
        <f>I126+I127</f>
        <v>2000</v>
      </c>
    </row>
    <row r="126" spans="2:9" ht="13.15" customHeight="1" x14ac:dyDescent="0.2">
      <c r="B126" s="84">
        <v>0</v>
      </c>
      <c r="C126" s="58"/>
      <c r="D126" s="58"/>
      <c r="E126" s="85" t="s">
        <v>546</v>
      </c>
      <c r="F126" s="58"/>
      <c r="G126" s="58"/>
      <c r="H126" s="58"/>
      <c r="I126" s="87">
        <v>0</v>
      </c>
    </row>
    <row r="127" spans="2:9" ht="15" x14ac:dyDescent="0.2">
      <c r="B127" s="84">
        <v>-125000</v>
      </c>
      <c r="C127" s="58"/>
      <c r="D127" s="58"/>
      <c r="E127" s="85" t="s">
        <v>545</v>
      </c>
      <c r="F127" s="58"/>
      <c r="G127" s="58"/>
      <c r="H127" s="58"/>
      <c r="I127" s="87">
        <v>2000</v>
      </c>
    </row>
    <row r="128" spans="2:9" x14ac:dyDescent="0.2">
      <c r="B128" s="84">
        <f>B129+B130</f>
        <v>19504000</v>
      </c>
      <c r="E128" s="85" t="s">
        <v>544</v>
      </c>
      <c r="I128" s="87">
        <f>I129+I130</f>
        <v>47379000</v>
      </c>
    </row>
    <row r="129" spans="2:9" x14ac:dyDescent="0.2">
      <c r="B129" s="84">
        <v>0</v>
      </c>
      <c r="E129" s="85" t="s">
        <v>543</v>
      </c>
      <c r="I129" s="87">
        <v>7227000</v>
      </c>
    </row>
    <row r="130" spans="2:9" x14ac:dyDescent="0.2">
      <c r="B130" s="84">
        <v>19504000</v>
      </c>
      <c r="E130" s="85" t="s">
        <v>542</v>
      </c>
      <c r="I130" s="87">
        <v>40152000</v>
      </c>
    </row>
    <row r="131" spans="2:9" x14ac:dyDescent="0.2">
      <c r="B131" s="84">
        <f>B132+B133</f>
        <v>32597000</v>
      </c>
      <c r="E131" s="85" t="s">
        <v>541</v>
      </c>
      <c r="I131" s="87">
        <f>I132+I133</f>
        <v>0</v>
      </c>
    </row>
    <row r="132" spans="2:9" x14ac:dyDescent="0.2">
      <c r="B132" s="84">
        <v>-1226000</v>
      </c>
      <c r="E132" s="85" t="s">
        <v>540</v>
      </c>
      <c r="I132" s="87">
        <v>0</v>
      </c>
    </row>
    <row r="133" spans="2:9" x14ac:dyDescent="0.2">
      <c r="B133" s="84">
        <v>33823000</v>
      </c>
      <c r="E133" s="85" t="s">
        <v>539</v>
      </c>
      <c r="I133" s="87">
        <v>0</v>
      </c>
    </row>
    <row r="134" spans="2:9" x14ac:dyDescent="0.2">
      <c r="B134" s="84">
        <f>B135+B136</f>
        <v>5000</v>
      </c>
      <c r="E134" s="85" t="s">
        <v>538</v>
      </c>
      <c r="I134" s="87">
        <f>I135+I136</f>
        <v>0</v>
      </c>
    </row>
    <row r="135" spans="2:9" x14ac:dyDescent="0.2">
      <c r="B135" s="84">
        <v>0</v>
      </c>
      <c r="E135" s="85" t="s">
        <v>537</v>
      </c>
      <c r="I135" s="87">
        <v>0</v>
      </c>
    </row>
    <row r="136" spans="2:9" x14ac:dyDescent="0.2">
      <c r="B136" s="84">
        <v>5000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-11000</v>
      </c>
      <c r="C143" s="85" t="s">
        <v>529</v>
      </c>
      <c r="E143" s="85" t="s">
        <v>529</v>
      </c>
      <c r="I143" s="87">
        <v>0</v>
      </c>
    </row>
    <row r="144" spans="2:9" x14ac:dyDescent="0.2">
      <c r="B144" s="84">
        <f>B145+B146</f>
        <v>63000</v>
      </c>
      <c r="C144" s="85" t="s">
        <v>528</v>
      </c>
      <c r="E144" s="85" t="s">
        <v>528</v>
      </c>
      <c r="I144" s="87">
        <f>I145+I146</f>
        <v>429000</v>
      </c>
    </row>
    <row r="145" spans="2:9" x14ac:dyDescent="0.2">
      <c r="B145" s="84">
        <v>0</v>
      </c>
      <c r="C145" s="85" t="s">
        <v>527</v>
      </c>
      <c r="E145" s="85" t="s">
        <v>527</v>
      </c>
      <c r="I145" s="87">
        <v>0</v>
      </c>
    </row>
    <row r="146" spans="2:9" x14ac:dyDescent="0.2">
      <c r="B146" s="89">
        <v>63000</v>
      </c>
      <c r="C146" s="108" t="s">
        <v>526</v>
      </c>
      <c r="D146" s="109"/>
      <c r="E146" s="108" t="s">
        <v>526</v>
      </c>
      <c r="F146" s="109"/>
      <c r="G146" s="109"/>
      <c r="H146" s="109"/>
      <c r="I146" s="92">
        <v>429000</v>
      </c>
    </row>
    <row r="148" spans="2:9" x14ac:dyDescent="0.2">
      <c r="B148" s="66" t="s">
        <v>985</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O715"/>
  <sheetViews>
    <sheetView showGridLines="0" zoomScaleNormal="100" workbookViewId="0">
      <pane ySplit="6" topLeftCell="A7" activePane="bottomLeft" state="frozen"/>
      <selection pane="bottomLeft" activeCell="B1" sqref="B1"/>
    </sheetView>
  </sheetViews>
  <sheetFormatPr baseColWidth="10" defaultRowHeight="15" x14ac:dyDescent="0.25"/>
  <cols>
    <col min="1" max="1" width="5.7109375" style="33" customWidth="1"/>
    <col min="2" max="2" width="103.5703125" style="33" bestFit="1" customWidth="1"/>
    <col min="3" max="16384" width="11.42578125" style="33"/>
  </cols>
  <sheetData>
    <row r="1" spans="2:15" s="44" customFormat="1" ht="14.25" customHeight="1" x14ac:dyDescent="0.25">
      <c r="B1" s="46" t="s">
        <v>112</v>
      </c>
      <c r="D1" s="45"/>
      <c r="E1" s="45"/>
      <c r="F1" s="45"/>
      <c r="G1" s="39"/>
      <c r="H1" s="45"/>
      <c r="I1" s="45"/>
      <c r="J1" s="45"/>
      <c r="K1" s="45"/>
      <c r="L1" s="45"/>
      <c r="M1" s="45"/>
      <c r="N1" s="45"/>
    </row>
    <row r="2" spans="2:15" s="41" customFormat="1" ht="20.25" x14ac:dyDescent="0.25">
      <c r="B2" s="43" t="s">
        <v>1018</v>
      </c>
      <c r="D2" s="42"/>
      <c r="E2" s="42"/>
      <c r="F2" s="42"/>
      <c r="G2" s="39"/>
      <c r="H2" s="42"/>
      <c r="I2" s="42"/>
      <c r="J2" s="42"/>
      <c r="K2" s="42"/>
      <c r="L2" s="42"/>
      <c r="M2" s="42"/>
      <c r="N2" s="42"/>
    </row>
    <row r="3" spans="2:15" s="37" customFormat="1" ht="15" customHeight="1" x14ac:dyDescent="0.25">
      <c r="B3" s="28" t="s">
        <v>525</v>
      </c>
      <c r="D3" s="39"/>
      <c r="E3" s="40"/>
      <c r="F3" s="39"/>
      <c r="G3" s="39"/>
      <c r="H3" s="39"/>
      <c r="I3" s="39"/>
      <c r="J3" s="39"/>
      <c r="K3" s="39"/>
      <c r="L3" s="39"/>
      <c r="M3" s="39"/>
      <c r="N3" s="39"/>
      <c r="O3" s="38"/>
    </row>
    <row r="4" spans="2:15" s="37" customFormat="1" ht="15" customHeight="1" x14ac:dyDescent="0.25">
      <c r="B4" s="28"/>
      <c r="D4" s="39"/>
      <c r="E4" s="40"/>
      <c r="F4" s="39"/>
      <c r="G4" s="39"/>
      <c r="H4" s="39"/>
      <c r="I4" s="39"/>
      <c r="J4" s="39"/>
      <c r="K4" s="39"/>
      <c r="L4" s="39"/>
      <c r="M4" s="39"/>
      <c r="N4" s="39"/>
      <c r="O4" s="38"/>
    </row>
    <row r="5" spans="2:15" s="34" customFormat="1" ht="15" customHeight="1" x14ac:dyDescent="0.2">
      <c r="B5" s="28"/>
      <c r="D5" s="22"/>
      <c r="E5" s="21"/>
      <c r="F5" s="21"/>
      <c r="G5" s="21"/>
      <c r="H5" s="21"/>
      <c r="I5" s="21"/>
      <c r="J5" s="21"/>
      <c r="K5" s="21"/>
      <c r="L5" s="21"/>
      <c r="M5" s="21"/>
      <c r="N5" s="21"/>
      <c r="O5" s="35"/>
    </row>
    <row r="6" spans="2:15" s="34" customFormat="1" ht="20.25" customHeight="1" x14ac:dyDescent="0.2">
      <c r="B6" s="36"/>
      <c r="D6" s="22"/>
      <c r="E6" s="21"/>
      <c r="F6" s="21"/>
      <c r="G6" s="21"/>
      <c r="H6" s="21"/>
      <c r="I6" s="21"/>
      <c r="J6" s="21"/>
      <c r="K6" s="21"/>
      <c r="L6" s="21"/>
      <c r="M6" s="21"/>
      <c r="N6" s="21"/>
      <c r="O6" s="35"/>
    </row>
    <row r="7" spans="2:15" ht="15.75" x14ac:dyDescent="0.25">
      <c r="B7" s="56" t="s">
        <v>524</v>
      </c>
    </row>
    <row r="8" spans="2:15" ht="15.75" x14ac:dyDescent="0.25">
      <c r="B8" s="56"/>
    </row>
    <row r="9" spans="2:15" x14ac:dyDescent="0.25">
      <c r="B9" s="55" t="s">
        <v>523</v>
      </c>
    </row>
    <row r="10" spans="2:15" x14ac:dyDescent="0.25">
      <c r="B10" s="55"/>
    </row>
    <row r="11" spans="2:15" x14ac:dyDescent="0.25">
      <c r="B11" s="47" t="s">
        <v>910</v>
      </c>
    </row>
    <row r="12" spans="2:15" x14ac:dyDescent="0.25">
      <c r="B12" s="47" t="s">
        <v>522</v>
      </c>
    </row>
    <row r="13" spans="2:15" x14ac:dyDescent="0.25">
      <c r="B13" s="50" t="s">
        <v>521</v>
      </c>
    </row>
    <row r="14" spans="2:15" x14ac:dyDescent="0.25">
      <c r="B14" s="47" t="s">
        <v>520</v>
      </c>
    </row>
    <row r="15" spans="2:15" x14ac:dyDescent="0.25">
      <c r="B15" s="50" t="s">
        <v>1028</v>
      </c>
    </row>
    <row r="16" spans="2:15" x14ac:dyDescent="0.25">
      <c r="B16" s="47" t="s">
        <v>950</v>
      </c>
    </row>
    <row r="17" spans="2:2" x14ac:dyDescent="0.25">
      <c r="B17" s="47" t="s">
        <v>519</v>
      </c>
    </row>
    <row r="18" spans="2:2" x14ac:dyDescent="0.25">
      <c r="B18" s="47" t="s">
        <v>518</v>
      </c>
    </row>
    <row r="19" spans="2:2" x14ac:dyDescent="0.25">
      <c r="B19" s="47" t="s">
        <v>517</v>
      </c>
    </row>
    <row r="20" spans="2:2" x14ac:dyDescent="0.25">
      <c r="B20" s="47" t="s">
        <v>516</v>
      </c>
    </row>
    <row r="21" spans="2:2" x14ac:dyDescent="0.25">
      <c r="B21" s="47" t="s">
        <v>515</v>
      </c>
    </row>
    <row r="22" spans="2:2" x14ac:dyDescent="0.25">
      <c r="B22" s="50" t="s">
        <v>951</v>
      </c>
    </row>
    <row r="23" spans="2:2" x14ac:dyDescent="0.25">
      <c r="B23" s="47" t="s">
        <v>811</v>
      </c>
    </row>
    <row r="24" spans="2:2" x14ac:dyDescent="0.25">
      <c r="B24" s="47" t="s">
        <v>514</v>
      </c>
    </row>
    <row r="25" spans="2:2" x14ac:dyDescent="0.25">
      <c r="B25" s="47" t="s">
        <v>513</v>
      </c>
    </row>
    <row r="26" spans="2:2" x14ac:dyDescent="0.25">
      <c r="B26" s="47" t="s">
        <v>512</v>
      </c>
    </row>
    <row r="27" spans="2:2" x14ac:dyDescent="0.25">
      <c r="B27" s="47" t="s">
        <v>511</v>
      </c>
    </row>
    <row r="28" spans="2:2" x14ac:dyDescent="0.25">
      <c r="B28" s="47" t="s">
        <v>510</v>
      </c>
    </row>
    <row r="29" spans="2:2" x14ac:dyDescent="0.25">
      <c r="B29" s="47" t="s">
        <v>509</v>
      </c>
    </row>
    <row r="30" spans="2:2" x14ac:dyDescent="0.25">
      <c r="B30" s="47" t="s">
        <v>508</v>
      </c>
    </row>
    <row r="31" spans="2:2" x14ac:dyDescent="0.25">
      <c r="B31" s="47" t="s">
        <v>507</v>
      </c>
    </row>
    <row r="32" spans="2:2" x14ac:dyDescent="0.25">
      <c r="B32" s="47" t="s">
        <v>506</v>
      </c>
    </row>
    <row r="33" spans="2:2" x14ac:dyDescent="0.25">
      <c r="B33" s="47" t="s">
        <v>505</v>
      </c>
    </row>
    <row r="34" spans="2:2" x14ac:dyDescent="0.25">
      <c r="B34" s="47" t="s">
        <v>504</v>
      </c>
    </row>
    <row r="35" spans="2:2" x14ac:dyDescent="0.25">
      <c r="B35" s="47" t="s">
        <v>503</v>
      </c>
    </row>
    <row r="36" spans="2:2" x14ac:dyDescent="0.25">
      <c r="B36" s="47" t="s">
        <v>502</v>
      </c>
    </row>
    <row r="37" spans="2:2" x14ac:dyDescent="0.25">
      <c r="B37" s="47" t="s">
        <v>501</v>
      </c>
    </row>
    <row r="38" spans="2:2" x14ac:dyDescent="0.25">
      <c r="B38" s="47" t="s">
        <v>500</v>
      </c>
    </row>
    <row r="39" spans="2:2" x14ac:dyDescent="0.25">
      <c r="B39" s="47" t="s">
        <v>499</v>
      </c>
    </row>
    <row r="40" spans="2:2" x14ac:dyDescent="0.25">
      <c r="B40" s="47" t="s">
        <v>498</v>
      </c>
    </row>
    <row r="41" spans="2:2" x14ac:dyDescent="0.25">
      <c r="B41" s="47" t="s">
        <v>497</v>
      </c>
    </row>
    <row r="42" spans="2:2" x14ac:dyDescent="0.25">
      <c r="B42" s="47" t="s">
        <v>496</v>
      </c>
    </row>
    <row r="43" spans="2:2" x14ac:dyDescent="0.25">
      <c r="B43" s="50" t="s">
        <v>495</v>
      </c>
    </row>
    <row r="44" spans="2:2" x14ac:dyDescent="0.25">
      <c r="B44" s="50" t="s">
        <v>952</v>
      </c>
    </row>
    <row r="45" spans="2:2" x14ac:dyDescent="0.25">
      <c r="B45" s="47" t="s">
        <v>494</v>
      </c>
    </row>
    <row r="46" spans="2:2" x14ac:dyDescent="0.25">
      <c r="B46" s="47" t="s">
        <v>493</v>
      </c>
    </row>
    <row r="47" spans="2:2" x14ac:dyDescent="0.25">
      <c r="B47" s="47" t="s">
        <v>492</v>
      </c>
    </row>
    <row r="48" spans="2:2" x14ac:dyDescent="0.25">
      <c r="B48" s="47" t="s">
        <v>491</v>
      </c>
    </row>
    <row r="49" spans="2:2" x14ac:dyDescent="0.25">
      <c r="B49" s="47" t="s">
        <v>490</v>
      </c>
    </row>
    <row r="50" spans="2:2" x14ac:dyDescent="0.25">
      <c r="B50" s="47" t="s">
        <v>489</v>
      </c>
    </row>
    <row r="51" spans="2:2" x14ac:dyDescent="0.25">
      <c r="B51" s="47" t="s">
        <v>488</v>
      </c>
    </row>
    <row r="52" spans="2:2" x14ac:dyDescent="0.25">
      <c r="B52" s="47" t="s">
        <v>487</v>
      </c>
    </row>
    <row r="53" spans="2:2" x14ac:dyDescent="0.25">
      <c r="B53" s="47" t="s">
        <v>834</v>
      </c>
    </row>
    <row r="54" spans="2:2" x14ac:dyDescent="0.25">
      <c r="B54" s="47" t="s">
        <v>486</v>
      </c>
    </row>
    <row r="55" spans="2:2" x14ac:dyDescent="0.25">
      <c r="B55" s="47" t="s">
        <v>485</v>
      </c>
    </row>
    <row r="56" spans="2:2" x14ac:dyDescent="0.25">
      <c r="B56" s="47" t="s">
        <v>484</v>
      </c>
    </row>
    <row r="57" spans="2:2" x14ac:dyDescent="0.25">
      <c r="B57" s="47" t="s">
        <v>483</v>
      </c>
    </row>
    <row r="58" spans="2:2" x14ac:dyDescent="0.25">
      <c r="B58" s="47" t="s">
        <v>482</v>
      </c>
    </row>
    <row r="59" spans="2:2" x14ac:dyDescent="0.25">
      <c r="B59" s="47" t="s">
        <v>835</v>
      </c>
    </row>
    <row r="60" spans="2:2" x14ac:dyDescent="0.25">
      <c r="B60" s="47" t="s">
        <v>481</v>
      </c>
    </row>
    <row r="61" spans="2:2" x14ac:dyDescent="0.25">
      <c r="B61" s="50" t="s">
        <v>904</v>
      </c>
    </row>
    <row r="62" spans="2:2" x14ac:dyDescent="0.25">
      <c r="B62" s="50" t="s">
        <v>905</v>
      </c>
    </row>
    <row r="63" spans="2:2" x14ac:dyDescent="0.25">
      <c r="B63" s="47" t="s">
        <v>908</v>
      </c>
    </row>
    <row r="64" spans="2:2" x14ac:dyDescent="0.25">
      <c r="B64" s="47" t="s">
        <v>1024</v>
      </c>
    </row>
    <row r="65" spans="2:2" x14ac:dyDescent="0.25">
      <c r="B65" s="47" t="s">
        <v>480</v>
      </c>
    </row>
    <row r="66" spans="2:2" x14ac:dyDescent="0.25">
      <c r="B66" s="47" t="s">
        <v>953</v>
      </c>
    </row>
    <row r="67" spans="2:2" x14ac:dyDescent="0.25">
      <c r="B67" s="47" t="s">
        <v>479</v>
      </c>
    </row>
    <row r="68" spans="2:2" x14ac:dyDescent="0.25">
      <c r="B68" s="47" t="s">
        <v>478</v>
      </c>
    </row>
    <row r="69" spans="2:2" x14ac:dyDescent="0.25">
      <c r="B69" s="50" t="s">
        <v>954</v>
      </c>
    </row>
    <row r="70" spans="2:2" x14ac:dyDescent="0.25">
      <c r="B70" s="47" t="s">
        <v>477</v>
      </c>
    </row>
    <row r="71" spans="2:2" x14ac:dyDescent="0.25">
      <c r="B71" s="47" t="s">
        <v>476</v>
      </c>
    </row>
    <row r="72" spans="2:2" x14ac:dyDescent="0.25">
      <c r="B72" s="47" t="s">
        <v>475</v>
      </c>
    </row>
    <row r="73" spans="2:2" x14ac:dyDescent="0.25">
      <c r="B73" s="47" t="s">
        <v>955</v>
      </c>
    </row>
    <row r="74" spans="2:2" x14ac:dyDescent="0.25">
      <c r="B74" s="47" t="s">
        <v>474</v>
      </c>
    </row>
    <row r="75" spans="2:2" x14ac:dyDescent="0.25">
      <c r="B75" s="47" t="s">
        <v>956</v>
      </c>
    </row>
    <row r="76" spans="2:2" x14ac:dyDescent="0.25">
      <c r="B76" s="47" t="s">
        <v>473</v>
      </c>
    </row>
    <row r="77" spans="2:2" x14ac:dyDescent="0.25">
      <c r="B77" s="50" t="s">
        <v>1053</v>
      </c>
    </row>
    <row r="78" spans="2:2" x14ac:dyDescent="0.25">
      <c r="B78" s="47" t="s">
        <v>472</v>
      </c>
    </row>
    <row r="79" spans="2:2" x14ac:dyDescent="0.25">
      <c r="B79" s="47" t="s">
        <v>471</v>
      </c>
    </row>
    <row r="80" spans="2:2" x14ac:dyDescent="0.25">
      <c r="B80" s="47" t="s">
        <v>470</v>
      </c>
    </row>
    <row r="81" spans="2:2" x14ac:dyDescent="0.25">
      <c r="B81" s="47" t="s">
        <v>907</v>
      </c>
    </row>
    <row r="82" spans="2:2" x14ac:dyDescent="0.25">
      <c r="B82" s="47" t="s">
        <v>469</v>
      </c>
    </row>
    <row r="83" spans="2:2" x14ac:dyDescent="0.25">
      <c r="B83" s="47" t="s">
        <v>468</v>
      </c>
    </row>
    <row r="84" spans="2:2" x14ac:dyDescent="0.25">
      <c r="B84" s="47" t="s">
        <v>467</v>
      </c>
    </row>
    <row r="85" spans="2:2" x14ac:dyDescent="0.25">
      <c r="B85" s="50" t="s">
        <v>957</v>
      </c>
    </row>
    <row r="86" spans="2:2" x14ac:dyDescent="0.25">
      <c r="B86" s="50" t="s">
        <v>1025</v>
      </c>
    </row>
    <row r="87" spans="2:2" x14ac:dyDescent="0.25">
      <c r="B87" s="47" t="s">
        <v>836</v>
      </c>
    </row>
    <row r="88" spans="2:2" x14ac:dyDescent="0.25">
      <c r="B88" s="50" t="s">
        <v>958</v>
      </c>
    </row>
    <row r="89" spans="2:2" x14ac:dyDescent="0.25">
      <c r="B89" s="47" t="s">
        <v>466</v>
      </c>
    </row>
    <row r="90" spans="2:2" x14ac:dyDescent="0.25">
      <c r="B90" s="47" t="s">
        <v>909</v>
      </c>
    </row>
    <row r="91" spans="2:2" x14ac:dyDescent="0.25">
      <c r="B91" s="50" t="s">
        <v>465</v>
      </c>
    </row>
    <row r="92" spans="2:2" x14ac:dyDescent="0.25">
      <c r="B92" s="47" t="s">
        <v>464</v>
      </c>
    </row>
    <row r="93" spans="2:2" x14ac:dyDescent="0.25">
      <c r="B93" s="47" t="s">
        <v>463</v>
      </c>
    </row>
    <row r="94" spans="2:2" x14ac:dyDescent="0.25">
      <c r="B94" s="47" t="s">
        <v>906</v>
      </c>
    </row>
    <row r="95" spans="2:2" x14ac:dyDescent="0.25">
      <c r="B95" s="47" t="s">
        <v>462</v>
      </c>
    </row>
    <row r="96" spans="2:2" x14ac:dyDescent="0.25">
      <c r="B96" s="47" t="s">
        <v>461</v>
      </c>
    </row>
    <row r="97" spans="2:2" x14ac:dyDescent="0.25">
      <c r="B97" s="47" t="s">
        <v>812</v>
      </c>
    </row>
    <row r="98" spans="2:2" x14ac:dyDescent="0.25">
      <c r="B98" s="47" t="s">
        <v>460</v>
      </c>
    </row>
    <row r="99" spans="2:2" x14ac:dyDescent="0.25">
      <c r="B99" s="47" t="s">
        <v>989</v>
      </c>
    </row>
    <row r="100" spans="2:2" x14ac:dyDescent="0.25">
      <c r="B100" s="47" t="s">
        <v>459</v>
      </c>
    </row>
    <row r="101" spans="2:2" x14ac:dyDescent="0.25">
      <c r="B101" s="47" t="s">
        <v>458</v>
      </c>
    </row>
    <row r="102" spans="2:2" x14ac:dyDescent="0.25">
      <c r="B102" s="47" t="s">
        <v>457</v>
      </c>
    </row>
    <row r="103" spans="2:2" x14ac:dyDescent="0.25">
      <c r="B103" s="47" t="s">
        <v>456</v>
      </c>
    </row>
    <row r="104" spans="2:2" x14ac:dyDescent="0.25">
      <c r="B104" s="47" t="s">
        <v>455</v>
      </c>
    </row>
    <row r="105" spans="2:2" x14ac:dyDescent="0.25">
      <c r="B105" s="50" t="s">
        <v>959</v>
      </c>
    </row>
    <row r="106" spans="2:2" x14ac:dyDescent="0.25">
      <c r="B106" s="47" t="s">
        <v>454</v>
      </c>
    </row>
    <row r="107" spans="2:2" x14ac:dyDescent="0.25">
      <c r="B107" s="47" t="s">
        <v>453</v>
      </c>
    </row>
    <row r="108" spans="2:2" x14ac:dyDescent="0.25">
      <c r="B108" s="47" t="s">
        <v>452</v>
      </c>
    </row>
    <row r="109" spans="2:2" x14ac:dyDescent="0.25">
      <c r="B109" s="47" t="s">
        <v>837</v>
      </c>
    </row>
    <row r="110" spans="2:2" x14ac:dyDescent="0.25">
      <c r="B110" s="47" t="s">
        <v>943</v>
      </c>
    </row>
    <row r="111" spans="2:2" x14ac:dyDescent="0.25">
      <c r="B111" s="47" t="s">
        <v>451</v>
      </c>
    </row>
    <row r="112" spans="2:2" x14ac:dyDescent="0.25">
      <c r="B112" s="47" t="s">
        <v>450</v>
      </c>
    </row>
    <row r="113" spans="2:2" x14ac:dyDescent="0.25">
      <c r="B113" s="47" t="s">
        <v>449</v>
      </c>
    </row>
    <row r="114" spans="2:2" x14ac:dyDescent="0.25">
      <c r="B114" s="47" t="s">
        <v>960</v>
      </c>
    </row>
    <row r="115" spans="2:2" x14ac:dyDescent="0.25">
      <c r="B115" s="47" t="s">
        <v>448</v>
      </c>
    </row>
    <row r="116" spans="2:2" x14ac:dyDescent="0.25">
      <c r="B116" s="47" t="s">
        <v>447</v>
      </c>
    </row>
    <row r="117" spans="2:2" x14ac:dyDescent="0.25">
      <c r="B117" s="47" t="s">
        <v>446</v>
      </c>
    </row>
    <row r="118" spans="2:2" x14ac:dyDescent="0.25">
      <c r="B118" s="47" t="s">
        <v>813</v>
      </c>
    </row>
    <row r="119" spans="2:2" x14ac:dyDescent="0.25">
      <c r="B119" s="47" t="s">
        <v>445</v>
      </c>
    </row>
    <row r="120" spans="2:2" x14ac:dyDescent="0.25">
      <c r="B120" s="47" t="s">
        <v>944</v>
      </c>
    </row>
    <row r="121" spans="2:2" x14ac:dyDescent="0.25">
      <c r="B121" s="47" t="s">
        <v>444</v>
      </c>
    </row>
    <row r="122" spans="2:2" x14ac:dyDescent="0.25">
      <c r="B122" s="47" t="s">
        <v>443</v>
      </c>
    </row>
    <row r="123" spans="2:2" x14ac:dyDescent="0.25">
      <c r="B123" s="47" t="s">
        <v>442</v>
      </c>
    </row>
    <row r="124" spans="2:2" x14ac:dyDescent="0.25">
      <c r="B124" s="47" t="s">
        <v>838</v>
      </c>
    </row>
    <row r="125" spans="2:2" x14ac:dyDescent="0.25">
      <c r="B125" s="47" t="s">
        <v>441</v>
      </c>
    </row>
    <row r="126" spans="2:2" x14ac:dyDescent="0.25">
      <c r="B126" s="47" t="s">
        <v>440</v>
      </c>
    </row>
    <row r="127" spans="2:2" x14ac:dyDescent="0.25">
      <c r="B127" s="47" t="s">
        <v>439</v>
      </c>
    </row>
    <row r="128" spans="2:2" x14ac:dyDescent="0.25">
      <c r="B128" s="50" t="s">
        <v>949</v>
      </c>
    </row>
    <row r="129" spans="2:2" x14ac:dyDescent="0.25">
      <c r="B129" s="47" t="s">
        <v>438</v>
      </c>
    </row>
    <row r="130" spans="2:2" x14ac:dyDescent="0.25">
      <c r="B130" s="47" t="s">
        <v>437</v>
      </c>
    </row>
    <row r="131" spans="2:2" x14ac:dyDescent="0.25">
      <c r="B131" s="47" t="s">
        <v>436</v>
      </c>
    </row>
    <row r="132" spans="2:2" x14ac:dyDescent="0.25">
      <c r="B132" s="50" t="s">
        <v>961</v>
      </c>
    </row>
    <row r="133" spans="2:2" x14ac:dyDescent="0.25">
      <c r="B133" s="47" t="s">
        <v>435</v>
      </c>
    </row>
    <row r="134" spans="2:2" x14ac:dyDescent="0.25">
      <c r="B134" s="47" t="s">
        <v>434</v>
      </c>
    </row>
    <row r="135" spans="2:2" x14ac:dyDescent="0.25">
      <c r="B135" s="47" t="s">
        <v>433</v>
      </c>
    </row>
    <row r="136" spans="2:2" x14ac:dyDescent="0.25">
      <c r="B136" s="47"/>
    </row>
    <row r="137" spans="2:2" x14ac:dyDescent="0.25">
      <c r="B137" s="47"/>
    </row>
    <row r="138" spans="2:2" x14ac:dyDescent="0.25">
      <c r="B138" s="49" t="s">
        <v>432</v>
      </c>
    </row>
    <row r="139" spans="2:2" x14ac:dyDescent="0.25">
      <c r="B139" s="49" t="s">
        <v>431</v>
      </c>
    </row>
    <row r="140" spans="2:2" x14ac:dyDescent="0.25">
      <c r="B140" s="49"/>
    </row>
    <row r="141" spans="2:2" x14ac:dyDescent="0.25">
      <c r="B141" s="48" t="s">
        <v>430</v>
      </c>
    </row>
    <row r="142" spans="2:2" x14ac:dyDescent="0.25">
      <c r="B142" s="48" t="s">
        <v>429</v>
      </c>
    </row>
    <row r="143" spans="2:2" x14ac:dyDescent="0.25">
      <c r="B143" s="48"/>
    </row>
    <row r="144" spans="2:2" x14ac:dyDescent="0.25">
      <c r="B144" s="53" t="s">
        <v>428</v>
      </c>
    </row>
    <row r="145" spans="2:2" x14ac:dyDescent="0.25">
      <c r="B145" s="47" t="s">
        <v>427</v>
      </c>
    </row>
    <row r="146" spans="2:2" x14ac:dyDescent="0.25">
      <c r="B146" s="47" t="s">
        <v>426</v>
      </c>
    </row>
    <row r="147" spans="2:2" x14ac:dyDescent="0.25">
      <c r="B147" s="47" t="s">
        <v>839</v>
      </c>
    </row>
    <row r="148" spans="2:2" x14ac:dyDescent="0.25">
      <c r="B148" s="47" t="s">
        <v>425</v>
      </c>
    </row>
    <row r="149" spans="2:2" x14ac:dyDescent="0.25">
      <c r="B149" s="47" t="s">
        <v>424</v>
      </c>
    </row>
    <row r="150" spans="2:2" x14ac:dyDescent="0.25">
      <c r="B150" s="47" t="s">
        <v>912</v>
      </c>
    </row>
    <row r="151" spans="2:2" x14ac:dyDescent="0.25">
      <c r="B151" s="47" t="s">
        <v>917</v>
      </c>
    </row>
    <row r="152" spans="2:2" x14ac:dyDescent="0.25">
      <c r="B152" s="47" t="s">
        <v>840</v>
      </c>
    </row>
    <row r="153" spans="2:2" x14ac:dyDescent="0.25">
      <c r="B153" s="47" t="s">
        <v>841</v>
      </c>
    </row>
    <row r="154" spans="2:2" x14ac:dyDescent="0.25">
      <c r="B154" s="47" t="s">
        <v>990</v>
      </c>
    </row>
    <row r="155" spans="2:2" x14ac:dyDescent="0.25">
      <c r="B155" s="47" t="s">
        <v>913</v>
      </c>
    </row>
    <row r="156" spans="2:2" x14ac:dyDescent="0.25">
      <c r="B156" s="47" t="s">
        <v>911</v>
      </c>
    </row>
    <row r="157" spans="2:2" x14ac:dyDescent="0.25">
      <c r="B157" s="47" t="s">
        <v>842</v>
      </c>
    </row>
    <row r="158" spans="2:2" x14ac:dyDescent="0.25">
      <c r="B158" s="47" t="s">
        <v>914</v>
      </c>
    </row>
    <row r="159" spans="2:2" x14ac:dyDescent="0.25">
      <c r="B159" s="47" t="s">
        <v>423</v>
      </c>
    </row>
    <row r="160" spans="2:2" x14ac:dyDescent="0.25">
      <c r="B160" s="47" t="s">
        <v>422</v>
      </c>
    </row>
    <row r="161" spans="2:2" x14ac:dyDescent="0.25">
      <c r="B161" s="47" t="s">
        <v>421</v>
      </c>
    </row>
    <row r="162" spans="2:2" x14ac:dyDescent="0.25">
      <c r="B162" s="47" t="s">
        <v>420</v>
      </c>
    </row>
    <row r="163" spans="2:2" x14ac:dyDescent="0.25">
      <c r="B163" s="47" t="s">
        <v>916</v>
      </c>
    </row>
    <row r="164" spans="2:2" x14ac:dyDescent="0.25">
      <c r="B164" s="47" t="s">
        <v>419</v>
      </c>
    </row>
    <row r="165" spans="2:2" x14ac:dyDescent="0.25">
      <c r="B165" s="47" t="s">
        <v>843</v>
      </c>
    </row>
    <row r="166" spans="2:2" x14ac:dyDescent="0.25">
      <c r="B166" s="52" t="s">
        <v>915</v>
      </c>
    </row>
    <row r="167" spans="2:2" x14ac:dyDescent="0.25">
      <c r="B167" s="47" t="s">
        <v>418</v>
      </c>
    </row>
    <row r="168" spans="2:2" x14ac:dyDescent="0.25">
      <c r="B168" s="47"/>
    </row>
    <row r="169" spans="2:2" x14ac:dyDescent="0.25">
      <c r="B169" s="113" t="s">
        <v>417</v>
      </c>
    </row>
    <row r="170" spans="2:2" x14ac:dyDescent="0.25">
      <c r="B170" s="47" t="s">
        <v>416</v>
      </c>
    </row>
    <row r="171" spans="2:2" x14ac:dyDescent="0.25">
      <c r="B171" s="47" t="s">
        <v>996</v>
      </c>
    </row>
    <row r="172" spans="2:2" x14ac:dyDescent="0.25">
      <c r="B172" s="47" t="s">
        <v>994</v>
      </c>
    </row>
    <row r="173" spans="2:2" x14ac:dyDescent="0.25">
      <c r="B173" s="47" t="s">
        <v>415</v>
      </c>
    </row>
    <row r="174" spans="2:2" x14ac:dyDescent="0.25">
      <c r="B174" s="47" t="s">
        <v>919</v>
      </c>
    </row>
    <row r="175" spans="2:2" x14ac:dyDescent="0.25">
      <c r="B175" s="47" t="s">
        <v>998</v>
      </c>
    </row>
    <row r="176" spans="2:2" x14ac:dyDescent="0.25">
      <c r="B176" s="47" t="s">
        <v>814</v>
      </c>
    </row>
    <row r="177" spans="2:2" x14ac:dyDescent="0.25">
      <c r="B177" s="47" t="s">
        <v>918</v>
      </c>
    </row>
    <row r="178" spans="2:2" x14ac:dyDescent="0.25">
      <c r="B178" s="47" t="s">
        <v>995</v>
      </c>
    </row>
    <row r="179" spans="2:2" x14ac:dyDescent="0.25">
      <c r="B179" s="52" t="s">
        <v>414</v>
      </c>
    </row>
    <row r="180" spans="2:2" x14ac:dyDescent="0.25">
      <c r="B180" s="52" t="s">
        <v>997</v>
      </c>
    </row>
    <row r="181" spans="2:2" x14ac:dyDescent="0.25">
      <c r="B181" s="47"/>
    </row>
    <row r="182" spans="2:2" x14ac:dyDescent="0.25">
      <c r="B182" s="113" t="s">
        <v>413</v>
      </c>
    </row>
    <row r="183" spans="2:2" x14ac:dyDescent="0.25">
      <c r="B183" s="47" t="s">
        <v>920</v>
      </c>
    </row>
    <row r="184" spans="2:2" x14ac:dyDescent="0.25">
      <c r="B184" s="47" t="s">
        <v>412</v>
      </c>
    </row>
    <row r="185" spans="2:2" x14ac:dyDescent="0.25">
      <c r="B185" s="47" t="s">
        <v>411</v>
      </c>
    </row>
    <row r="186" spans="2:2" x14ac:dyDescent="0.25">
      <c r="B186" s="47" t="s">
        <v>945</v>
      </c>
    </row>
    <row r="187" spans="2:2" x14ac:dyDescent="0.25">
      <c r="B187" s="47" t="s">
        <v>410</v>
      </c>
    </row>
    <row r="188" spans="2:2" x14ac:dyDescent="0.25">
      <c r="B188" s="47" t="s">
        <v>409</v>
      </c>
    </row>
    <row r="189" spans="2:2" x14ac:dyDescent="0.25">
      <c r="B189" s="47" t="s">
        <v>407</v>
      </c>
    </row>
    <row r="190" spans="2:2" x14ac:dyDescent="0.25">
      <c r="B190" s="47" t="s">
        <v>408</v>
      </c>
    </row>
    <row r="191" spans="2:2" x14ac:dyDescent="0.25">
      <c r="B191" s="47" t="s">
        <v>406</v>
      </c>
    </row>
    <row r="192" spans="2:2" x14ac:dyDescent="0.25">
      <c r="B192" s="52" t="s">
        <v>405</v>
      </c>
    </row>
    <row r="193" spans="2:2" x14ac:dyDescent="0.25">
      <c r="B193" s="47"/>
    </row>
    <row r="194" spans="2:2" x14ac:dyDescent="0.25">
      <c r="B194" s="113" t="s">
        <v>404</v>
      </c>
    </row>
    <row r="195" spans="2:2" x14ac:dyDescent="0.25">
      <c r="B195" s="47" t="s">
        <v>403</v>
      </c>
    </row>
    <row r="196" spans="2:2" x14ac:dyDescent="0.25">
      <c r="B196" s="47" t="s">
        <v>402</v>
      </c>
    </row>
    <row r="197" spans="2:2" x14ac:dyDescent="0.25">
      <c r="B197" s="52" t="s">
        <v>401</v>
      </c>
    </row>
    <row r="198" spans="2:2" x14ac:dyDescent="0.25">
      <c r="B198" s="47"/>
    </row>
    <row r="199" spans="2:2" x14ac:dyDescent="0.25">
      <c r="B199" s="113" t="s">
        <v>400</v>
      </c>
    </row>
    <row r="200" spans="2:2" x14ac:dyDescent="0.25">
      <c r="B200" s="47" t="s">
        <v>844</v>
      </c>
    </row>
    <row r="201" spans="2:2" x14ac:dyDescent="0.25">
      <c r="B201" s="47" t="s">
        <v>399</v>
      </c>
    </row>
    <row r="202" spans="2:2" x14ac:dyDescent="0.25">
      <c r="B202" s="52" t="s">
        <v>815</v>
      </c>
    </row>
    <row r="203" spans="2:2" x14ac:dyDescent="0.25">
      <c r="B203" s="47"/>
    </row>
    <row r="204" spans="2:2" x14ac:dyDescent="0.25">
      <c r="B204" s="113" t="s">
        <v>398</v>
      </c>
    </row>
    <row r="205" spans="2:2" x14ac:dyDescent="0.25">
      <c r="B205" s="47" t="s">
        <v>845</v>
      </c>
    </row>
    <row r="206" spans="2:2" x14ac:dyDescent="0.25">
      <c r="B206" s="47" t="s">
        <v>921</v>
      </c>
    </row>
    <row r="207" spans="2:2" x14ac:dyDescent="0.25">
      <c r="B207" s="47" t="s">
        <v>397</v>
      </c>
    </row>
    <row r="208" spans="2:2" x14ac:dyDescent="0.25">
      <c r="B208" s="52" t="s">
        <v>396</v>
      </c>
    </row>
    <row r="209" spans="2:2" x14ac:dyDescent="0.25">
      <c r="B209" s="47" t="s">
        <v>395</v>
      </c>
    </row>
    <row r="210" spans="2:2" x14ac:dyDescent="0.25">
      <c r="B210" s="47"/>
    </row>
    <row r="211" spans="2:2" x14ac:dyDescent="0.25">
      <c r="B211" s="113" t="s">
        <v>394</v>
      </c>
    </row>
    <row r="212" spans="2:2" x14ac:dyDescent="0.25">
      <c r="B212" s="52" t="s">
        <v>393</v>
      </c>
    </row>
    <row r="213" spans="2:2" x14ac:dyDescent="0.25">
      <c r="B213" s="52" t="s">
        <v>999</v>
      </c>
    </row>
    <row r="214" spans="2:2" x14ac:dyDescent="0.25">
      <c r="B214" s="47" t="s">
        <v>392</v>
      </c>
    </row>
    <row r="215" spans="2:2" x14ac:dyDescent="0.25">
      <c r="B215" s="53"/>
    </row>
    <row r="216" spans="2:2" x14ac:dyDescent="0.25">
      <c r="B216" s="114" t="s">
        <v>391</v>
      </c>
    </row>
    <row r="217" spans="2:2" x14ac:dyDescent="0.25">
      <c r="B217" s="74" t="s">
        <v>1029</v>
      </c>
    </row>
    <row r="218" spans="2:2" x14ac:dyDescent="0.25">
      <c r="B218" s="47" t="s">
        <v>390</v>
      </c>
    </row>
    <row r="219" spans="2:2" x14ac:dyDescent="0.25">
      <c r="B219" s="47"/>
    </row>
    <row r="220" spans="2:2" x14ac:dyDescent="0.25">
      <c r="B220" s="113" t="s">
        <v>389</v>
      </c>
    </row>
    <row r="221" spans="2:2" x14ac:dyDescent="0.25">
      <c r="B221" s="47" t="s">
        <v>962</v>
      </c>
    </row>
    <row r="222" spans="2:2" x14ac:dyDescent="0.25">
      <c r="B222" s="47" t="s">
        <v>388</v>
      </c>
    </row>
    <row r="223" spans="2:2" x14ac:dyDescent="0.25">
      <c r="B223" s="47" t="s">
        <v>387</v>
      </c>
    </row>
    <row r="224" spans="2:2" x14ac:dyDescent="0.25">
      <c r="B224" s="47" t="s">
        <v>386</v>
      </c>
    </row>
    <row r="225" spans="2:2" x14ac:dyDescent="0.25">
      <c r="B225" s="47" t="s">
        <v>385</v>
      </c>
    </row>
    <row r="226" spans="2:2" x14ac:dyDescent="0.25">
      <c r="B226" s="50" t="s">
        <v>963</v>
      </c>
    </row>
    <row r="227" spans="2:2" x14ac:dyDescent="0.25">
      <c r="B227" s="47" t="s">
        <v>384</v>
      </c>
    </row>
    <row r="228" spans="2:2" x14ac:dyDescent="0.25">
      <c r="B228" s="47" t="s">
        <v>925</v>
      </c>
    </row>
    <row r="229" spans="2:2" x14ac:dyDescent="0.25">
      <c r="B229" s="47" t="s">
        <v>383</v>
      </c>
    </row>
    <row r="230" spans="2:2" x14ac:dyDescent="0.25">
      <c r="B230" s="47" t="s">
        <v>923</v>
      </c>
    </row>
    <row r="231" spans="2:2" x14ac:dyDescent="0.25">
      <c r="B231" s="50" t="s">
        <v>964</v>
      </c>
    </row>
    <row r="232" spans="2:2" x14ac:dyDescent="0.25">
      <c r="B232" s="50" t="s">
        <v>965</v>
      </c>
    </row>
    <row r="233" spans="2:2" x14ac:dyDescent="0.25">
      <c r="B233" s="47" t="s">
        <v>382</v>
      </c>
    </row>
    <row r="234" spans="2:2" x14ac:dyDescent="0.25">
      <c r="B234" s="50" t="s">
        <v>926</v>
      </c>
    </row>
    <row r="235" spans="2:2" x14ac:dyDescent="0.25">
      <c r="B235" s="50" t="s">
        <v>966</v>
      </c>
    </row>
    <row r="236" spans="2:2" x14ac:dyDescent="0.25">
      <c r="B236" s="50" t="s">
        <v>1013</v>
      </c>
    </row>
    <row r="237" spans="2:2" x14ac:dyDescent="0.25">
      <c r="B237" s="47" t="s">
        <v>379</v>
      </c>
    </row>
    <row r="238" spans="2:2" x14ac:dyDescent="0.25">
      <c r="B238" s="47" t="s">
        <v>924</v>
      </c>
    </row>
    <row r="239" spans="2:2" x14ac:dyDescent="0.25">
      <c r="B239" s="47" t="s">
        <v>381</v>
      </c>
    </row>
    <row r="240" spans="2:2" x14ac:dyDescent="0.25">
      <c r="B240" s="47" t="s">
        <v>380</v>
      </c>
    </row>
    <row r="241" spans="2:2" x14ac:dyDescent="0.25">
      <c r="B241" s="47" t="s">
        <v>922</v>
      </c>
    </row>
    <row r="242" spans="2:2" x14ac:dyDescent="0.25">
      <c r="B242" s="47" t="s">
        <v>927</v>
      </c>
    </row>
    <row r="243" spans="2:2" x14ac:dyDescent="0.25">
      <c r="B243" s="50" t="s">
        <v>967</v>
      </c>
    </row>
    <row r="244" spans="2:2" x14ac:dyDescent="0.25">
      <c r="B244" s="50" t="s">
        <v>968</v>
      </c>
    </row>
    <row r="245" spans="2:2" x14ac:dyDescent="0.25">
      <c r="B245" s="50" t="s">
        <v>969</v>
      </c>
    </row>
    <row r="246" spans="2:2" x14ac:dyDescent="0.25">
      <c r="B246" s="47" t="s">
        <v>378</v>
      </c>
    </row>
    <row r="247" spans="2:2" x14ac:dyDescent="0.25">
      <c r="B247" s="50" t="s">
        <v>970</v>
      </c>
    </row>
    <row r="248" spans="2:2" x14ac:dyDescent="0.25">
      <c r="B248" s="50" t="s">
        <v>971</v>
      </c>
    </row>
    <row r="249" spans="2:2" x14ac:dyDescent="0.25">
      <c r="B249" s="50" t="s">
        <v>972</v>
      </c>
    </row>
    <row r="250" spans="2:2" x14ac:dyDescent="0.25">
      <c r="B250" s="50" t="s">
        <v>973</v>
      </c>
    </row>
    <row r="251" spans="2:2" x14ac:dyDescent="0.25">
      <c r="B251" s="50" t="s">
        <v>974</v>
      </c>
    </row>
    <row r="252" spans="2:2" x14ac:dyDescent="0.25">
      <c r="B252" s="50" t="s">
        <v>975</v>
      </c>
    </row>
    <row r="253" spans="2:2" x14ac:dyDescent="0.25">
      <c r="B253" s="50" t="s">
        <v>976</v>
      </c>
    </row>
    <row r="254" spans="2:2" x14ac:dyDescent="0.25">
      <c r="B254" s="47"/>
    </row>
    <row r="255" spans="2:2" x14ac:dyDescent="0.25">
      <c r="B255" s="113" t="s">
        <v>377</v>
      </c>
    </row>
    <row r="256" spans="2:2" x14ac:dyDescent="0.25">
      <c r="B256" s="47" t="s">
        <v>376</v>
      </c>
    </row>
    <row r="257" spans="2:2" x14ac:dyDescent="0.25">
      <c r="B257" s="47" t="s">
        <v>928</v>
      </c>
    </row>
    <row r="258" spans="2:2" x14ac:dyDescent="0.25">
      <c r="B258" s="47" t="s">
        <v>375</v>
      </c>
    </row>
    <row r="259" spans="2:2" x14ac:dyDescent="0.25">
      <c r="B259" s="47" t="s">
        <v>374</v>
      </c>
    </row>
    <row r="260" spans="2:2" x14ac:dyDescent="0.25">
      <c r="B260" s="52" t="s">
        <v>373</v>
      </c>
    </row>
    <row r="261" spans="2:2" x14ac:dyDescent="0.25">
      <c r="B261" s="47"/>
    </row>
    <row r="262" spans="2:2" x14ac:dyDescent="0.25">
      <c r="B262" s="113" t="s">
        <v>372</v>
      </c>
    </row>
    <row r="263" spans="2:2" x14ac:dyDescent="0.25">
      <c r="B263" s="47" t="s">
        <v>371</v>
      </c>
    </row>
    <row r="264" spans="2:2" x14ac:dyDescent="0.25">
      <c r="B264" s="47" t="s">
        <v>370</v>
      </c>
    </row>
    <row r="265" spans="2:2" x14ac:dyDescent="0.25">
      <c r="B265" s="47" t="s">
        <v>369</v>
      </c>
    </row>
    <row r="266" spans="2:2" x14ac:dyDescent="0.25">
      <c r="B266" s="52" t="s">
        <v>368</v>
      </c>
    </row>
    <row r="267" spans="2:2" x14ac:dyDescent="0.25">
      <c r="B267" s="47" t="s">
        <v>367</v>
      </c>
    </row>
    <row r="268" spans="2:2" x14ac:dyDescent="0.25">
      <c r="B268" s="47"/>
    </row>
    <row r="269" spans="2:2" x14ac:dyDescent="0.25">
      <c r="B269" s="113" t="s">
        <v>190</v>
      </c>
    </row>
    <row r="270" spans="2:2" x14ac:dyDescent="0.25">
      <c r="B270" s="47" t="s">
        <v>846</v>
      </c>
    </row>
    <row r="271" spans="2:2" x14ac:dyDescent="0.25">
      <c r="B271" s="50" t="s">
        <v>366</v>
      </c>
    </row>
    <row r="272" spans="2:2" x14ac:dyDescent="0.25">
      <c r="B272" s="47" t="s">
        <v>365</v>
      </c>
    </row>
    <row r="273" spans="2:2" x14ac:dyDescent="0.25">
      <c r="B273" s="50" t="s">
        <v>1056</v>
      </c>
    </row>
    <row r="274" spans="2:2" x14ac:dyDescent="0.25">
      <c r="B274" s="47" t="s">
        <v>364</v>
      </c>
    </row>
    <row r="275" spans="2:2" x14ac:dyDescent="0.25">
      <c r="B275" s="47" t="s">
        <v>363</v>
      </c>
    </row>
    <row r="276" spans="2:2" x14ac:dyDescent="0.25">
      <c r="B276" s="47" t="s">
        <v>362</v>
      </c>
    </row>
    <row r="277" spans="2:2" x14ac:dyDescent="0.25">
      <c r="B277" s="47" t="s">
        <v>361</v>
      </c>
    </row>
    <row r="278" spans="2:2" x14ac:dyDescent="0.25">
      <c r="B278" s="47" t="s">
        <v>360</v>
      </c>
    </row>
    <row r="279" spans="2:2" x14ac:dyDescent="0.25">
      <c r="B279" s="47" t="s">
        <v>359</v>
      </c>
    </row>
    <row r="280" spans="2:2" x14ac:dyDescent="0.25">
      <c r="B280" s="47" t="s">
        <v>358</v>
      </c>
    </row>
    <row r="281" spans="2:2" x14ac:dyDescent="0.25">
      <c r="B281" s="47" t="s">
        <v>847</v>
      </c>
    </row>
    <row r="282" spans="2:2" x14ac:dyDescent="0.25">
      <c r="B282" s="47" t="s">
        <v>184</v>
      </c>
    </row>
    <row r="283" spans="2:2" x14ac:dyDescent="0.25">
      <c r="B283" s="50" t="s">
        <v>1057</v>
      </c>
    </row>
    <row r="284" spans="2:2" x14ac:dyDescent="0.25">
      <c r="B284" s="47" t="s">
        <v>357</v>
      </c>
    </row>
    <row r="285" spans="2:2" x14ac:dyDescent="0.25">
      <c r="B285" s="47" t="s">
        <v>848</v>
      </c>
    </row>
    <row r="286" spans="2:2" x14ac:dyDescent="0.25">
      <c r="B286" s="47" t="s">
        <v>356</v>
      </c>
    </row>
    <row r="287" spans="2:2" x14ac:dyDescent="0.25">
      <c r="B287" s="47" t="s">
        <v>849</v>
      </c>
    </row>
    <row r="288" spans="2:2" x14ac:dyDescent="0.25">
      <c r="B288" s="47" t="s">
        <v>1006</v>
      </c>
    </row>
    <row r="289" spans="2:2" x14ac:dyDescent="0.25">
      <c r="B289" s="47" t="s">
        <v>355</v>
      </c>
    </row>
    <row r="290" spans="2:2" x14ac:dyDescent="0.25">
      <c r="B290" s="47" t="s">
        <v>1026</v>
      </c>
    </row>
    <row r="291" spans="2:2" x14ac:dyDescent="0.25">
      <c r="B291" s="52" t="s">
        <v>850</v>
      </c>
    </row>
    <row r="292" spans="2:2" x14ac:dyDescent="0.25">
      <c r="B292" s="47" t="s">
        <v>851</v>
      </c>
    </row>
    <row r="293" spans="2:2" x14ac:dyDescent="0.25">
      <c r="B293" s="47" t="s">
        <v>1027</v>
      </c>
    </row>
    <row r="294" spans="2:2" x14ac:dyDescent="0.25">
      <c r="B294" s="47" t="s">
        <v>354</v>
      </c>
    </row>
    <row r="295" spans="2:2" x14ac:dyDescent="0.25">
      <c r="B295" s="47" t="s">
        <v>353</v>
      </c>
    </row>
    <row r="296" spans="2:2" x14ac:dyDescent="0.25">
      <c r="B296" s="47" t="s">
        <v>352</v>
      </c>
    </row>
    <row r="297" spans="2:2" x14ac:dyDescent="0.25">
      <c r="B297" s="52" t="s">
        <v>351</v>
      </c>
    </row>
    <row r="298" spans="2:2" x14ac:dyDescent="0.25">
      <c r="B298" s="52" t="s">
        <v>1007</v>
      </c>
    </row>
    <row r="299" spans="2:2" ht="14.25" customHeight="1" x14ac:dyDescent="0.25">
      <c r="B299" s="50" t="s">
        <v>977</v>
      </c>
    </row>
    <row r="300" spans="2:2" x14ac:dyDescent="0.25">
      <c r="B300" s="47"/>
    </row>
    <row r="301" spans="2:2" x14ac:dyDescent="0.25">
      <c r="B301" s="113" t="s">
        <v>179</v>
      </c>
    </row>
    <row r="302" spans="2:2" x14ac:dyDescent="0.25">
      <c r="B302" s="50" t="s">
        <v>350</v>
      </c>
    </row>
    <row r="303" spans="2:2" x14ac:dyDescent="0.25">
      <c r="B303" s="47"/>
    </row>
    <row r="304" spans="2:2" x14ac:dyDescent="0.25">
      <c r="B304" s="53" t="s">
        <v>349</v>
      </c>
    </row>
    <row r="305" spans="2:2" x14ac:dyDescent="0.25">
      <c r="B305" s="47" t="s">
        <v>816</v>
      </c>
    </row>
    <row r="306" spans="2:2" x14ac:dyDescent="0.25">
      <c r="B306" s="47" t="s">
        <v>348</v>
      </c>
    </row>
    <row r="307" spans="2:2" x14ac:dyDescent="0.25">
      <c r="B307" s="47" t="s">
        <v>347</v>
      </c>
    </row>
    <row r="308" spans="2:2" x14ac:dyDescent="0.25">
      <c r="B308" s="50" t="s">
        <v>346</v>
      </c>
    </row>
    <row r="309" spans="2:2" x14ac:dyDescent="0.25">
      <c r="B309" s="50" t="s">
        <v>978</v>
      </c>
    </row>
    <row r="310" spans="2:2" x14ac:dyDescent="0.25">
      <c r="B310" s="47"/>
    </row>
    <row r="311" spans="2:2" x14ac:dyDescent="0.25">
      <c r="B311" s="113" t="s">
        <v>345</v>
      </c>
    </row>
    <row r="312" spans="2:2" x14ac:dyDescent="0.25">
      <c r="B312" s="47" t="s">
        <v>344</v>
      </c>
    </row>
    <row r="313" spans="2:2" x14ac:dyDescent="0.25">
      <c r="B313" s="47" t="s">
        <v>1011</v>
      </c>
    </row>
    <row r="314" spans="2:2" x14ac:dyDescent="0.25">
      <c r="B314" s="47" t="s">
        <v>343</v>
      </c>
    </row>
    <row r="315" spans="2:2" x14ac:dyDescent="0.25">
      <c r="B315" s="47" t="s">
        <v>342</v>
      </c>
    </row>
    <row r="316" spans="2:2" x14ac:dyDescent="0.25">
      <c r="B316" s="47" t="s">
        <v>929</v>
      </c>
    </row>
    <row r="317" spans="2:2" x14ac:dyDescent="0.25">
      <c r="B317" s="47" t="s">
        <v>852</v>
      </c>
    </row>
    <row r="318" spans="2:2" x14ac:dyDescent="0.25">
      <c r="B318" s="50" t="s">
        <v>341</v>
      </c>
    </row>
    <row r="319" spans="2:2" x14ac:dyDescent="0.25">
      <c r="B319" s="52" t="s">
        <v>340</v>
      </c>
    </row>
    <row r="320" spans="2:2" x14ac:dyDescent="0.25">
      <c r="B320" s="47" t="s">
        <v>339</v>
      </c>
    </row>
    <row r="321" spans="2:2" x14ac:dyDescent="0.25">
      <c r="B321" s="47" t="s">
        <v>1012</v>
      </c>
    </row>
    <row r="322" spans="2:2" x14ac:dyDescent="0.25">
      <c r="B322" s="47" t="s">
        <v>338</v>
      </c>
    </row>
    <row r="323" spans="2:2" x14ac:dyDescent="0.25">
      <c r="B323" s="52" t="s">
        <v>337</v>
      </c>
    </row>
    <row r="324" spans="2:2" x14ac:dyDescent="0.25">
      <c r="B324" s="47" t="s">
        <v>930</v>
      </c>
    </row>
    <row r="325" spans="2:2" x14ac:dyDescent="0.25">
      <c r="B325" s="47" t="s">
        <v>853</v>
      </c>
    </row>
    <row r="326" spans="2:2" x14ac:dyDescent="0.25">
      <c r="B326" s="47"/>
    </row>
    <row r="327" spans="2:2" x14ac:dyDescent="0.25">
      <c r="B327" s="113" t="s">
        <v>139</v>
      </c>
    </row>
    <row r="328" spans="2:2" x14ac:dyDescent="0.25">
      <c r="B328" s="47" t="s">
        <v>336</v>
      </c>
    </row>
    <row r="329" spans="2:2" x14ac:dyDescent="0.25">
      <c r="B329" s="47" t="s">
        <v>335</v>
      </c>
    </row>
    <row r="330" spans="2:2" x14ac:dyDescent="0.25">
      <c r="B330" s="47" t="s">
        <v>854</v>
      </c>
    </row>
    <row r="331" spans="2:2" x14ac:dyDescent="0.25">
      <c r="B331" s="47" t="s">
        <v>932</v>
      </c>
    </row>
    <row r="332" spans="2:2" x14ac:dyDescent="0.25">
      <c r="B332" s="47" t="s">
        <v>855</v>
      </c>
    </row>
    <row r="333" spans="2:2" x14ac:dyDescent="0.25">
      <c r="B333" s="52" t="s">
        <v>817</v>
      </c>
    </row>
    <row r="334" spans="2:2" x14ac:dyDescent="0.25">
      <c r="B334" s="52" t="s">
        <v>931</v>
      </c>
    </row>
    <row r="335" spans="2:2" x14ac:dyDescent="0.25">
      <c r="B335" s="47" t="s">
        <v>334</v>
      </c>
    </row>
    <row r="336" spans="2:2" x14ac:dyDescent="0.25">
      <c r="B336" s="47"/>
    </row>
    <row r="337" spans="2:2" x14ac:dyDescent="0.25">
      <c r="B337" s="48" t="s">
        <v>333</v>
      </c>
    </row>
    <row r="338" spans="2:2" x14ac:dyDescent="0.25">
      <c r="B338" s="48" t="s">
        <v>332</v>
      </c>
    </row>
    <row r="339" spans="2:2" x14ac:dyDescent="0.25">
      <c r="B339" s="53"/>
    </row>
    <row r="340" spans="2:2" x14ac:dyDescent="0.25">
      <c r="B340" s="54" t="s">
        <v>331</v>
      </c>
    </row>
    <row r="341" spans="2:2" x14ac:dyDescent="0.25">
      <c r="B341" s="47"/>
    </row>
    <row r="342" spans="2:2" x14ac:dyDescent="0.25">
      <c r="B342" s="53" t="s">
        <v>330</v>
      </c>
    </row>
    <row r="343" spans="2:2" x14ac:dyDescent="0.25">
      <c r="B343" s="52" t="s">
        <v>991</v>
      </c>
    </row>
    <row r="344" spans="2:2" x14ac:dyDescent="0.25">
      <c r="B344" s="47" t="s">
        <v>856</v>
      </c>
    </row>
    <row r="345" spans="2:2" x14ac:dyDescent="0.25">
      <c r="B345" s="47" t="s">
        <v>329</v>
      </c>
    </row>
    <row r="346" spans="2:2" x14ac:dyDescent="0.25">
      <c r="B346" s="52" t="s">
        <v>328</v>
      </c>
    </row>
    <row r="347" spans="2:2" x14ac:dyDescent="0.25">
      <c r="B347" s="47" t="s">
        <v>327</v>
      </c>
    </row>
    <row r="348" spans="2:2" x14ac:dyDescent="0.25">
      <c r="B348" s="47"/>
    </row>
    <row r="349" spans="2:2" x14ac:dyDescent="0.25">
      <c r="B349" s="53" t="s">
        <v>326</v>
      </c>
    </row>
    <row r="350" spans="2:2" x14ac:dyDescent="0.25">
      <c r="B350" s="47" t="s">
        <v>325</v>
      </c>
    </row>
    <row r="351" spans="2:2" x14ac:dyDescent="0.25">
      <c r="B351" s="47" t="s">
        <v>324</v>
      </c>
    </row>
    <row r="352" spans="2:2" x14ac:dyDescent="0.25">
      <c r="B352" s="47" t="s">
        <v>323</v>
      </c>
    </row>
    <row r="353" spans="2:2" x14ac:dyDescent="0.25">
      <c r="B353" s="47" t="s">
        <v>857</v>
      </c>
    </row>
    <row r="354" spans="2:2" x14ac:dyDescent="0.25">
      <c r="B354" s="47" t="s">
        <v>993</v>
      </c>
    </row>
    <row r="355" spans="2:2" x14ac:dyDescent="0.25">
      <c r="B355" s="47" t="s">
        <v>322</v>
      </c>
    </row>
    <row r="356" spans="2:2" x14ac:dyDescent="0.25">
      <c r="B356" s="52" t="s">
        <v>992</v>
      </c>
    </row>
    <row r="357" spans="2:2" x14ac:dyDescent="0.25">
      <c r="B357" s="47" t="s">
        <v>934</v>
      </c>
    </row>
    <row r="358" spans="2:2" x14ac:dyDescent="0.25">
      <c r="B358" s="47" t="s">
        <v>1014</v>
      </c>
    </row>
    <row r="359" spans="2:2" x14ac:dyDescent="0.25">
      <c r="B359" s="47" t="s">
        <v>321</v>
      </c>
    </row>
    <row r="360" spans="2:2" x14ac:dyDescent="0.25">
      <c r="B360" s="47" t="s">
        <v>320</v>
      </c>
    </row>
    <row r="361" spans="2:2" x14ac:dyDescent="0.25">
      <c r="B361" s="47"/>
    </row>
    <row r="362" spans="2:2" x14ac:dyDescent="0.25">
      <c r="B362" s="53" t="s">
        <v>319</v>
      </c>
    </row>
    <row r="363" spans="2:2" x14ac:dyDescent="0.25">
      <c r="B363" s="47" t="s">
        <v>318</v>
      </c>
    </row>
    <row r="364" spans="2:2" x14ac:dyDescent="0.25">
      <c r="B364" s="47" t="s">
        <v>818</v>
      </c>
    </row>
    <row r="365" spans="2:2" x14ac:dyDescent="0.25">
      <c r="B365" s="47" t="s">
        <v>819</v>
      </c>
    </row>
    <row r="366" spans="2:2" x14ac:dyDescent="0.25">
      <c r="B366" s="47" t="s">
        <v>858</v>
      </c>
    </row>
    <row r="367" spans="2:2" x14ac:dyDescent="0.25">
      <c r="B367" s="47" t="s">
        <v>317</v>
      </c>
    </row>
    <row r="368" spans="2:2" x14ac:dyDescent="0.25">
      <c r="B368" s="47" t="s">
        <v>316</v>
      </c>
    </row>
    <row r="369" spans="2:2" x14ac:dyDescent="0.25">
      <c r="B369" s="47" t="s">
        <v>315</v>
      </c>
    </row>
    <row r="370" spans="2:2" x14ac:dyDescent="0.25">
      <c r="B370" s="47" t="s">
        <v>314</v>
      </c>
    </row>
    <row r="371" spans="2:2" x14ac:dyDescent="0.25">
      <c r="B371" s="47"/>
    </row>
    <row r="372" spans="2:2" x14ac:dyDescent="0.25">
      <c r="B372" s="53" t="s">
        <v>313</v>
      </c>
    </row>
    <row r="373" spans="2:2" x14ac:dyDescent="0.25">
      <c r="B373" s="50" t="s">
        <v>979</v>
      </c>
    </row>
    <row r="374" spans="2:2" x14ac:dyDescent="0.25">
      <c r="B374" s="47" t="s">
        <v>312</v>
      </c>
    </row>
    <row r="375" spans="2:2" x14ac:dyDescent="0.25">
      <c r="B375" s="47" t="s">
        <v>311</v>
      </c>
    </row>
    <row r="376" spans="2:2" x14ac:dyDescent="0.25">
      <c r="B376" s="50" t="s">
        <v>980</v>
      </c>
    </row>
    <row r="377" spans="2:2" x14ac:dyDescent="0.25">
      <c r="B377" s="47"/>
    </row>
    <row r="378" spans="2:2" x14ac:dyDescent="0.25">
      <c r="B378" s="53" t="s">
        <v>310</v>
      </c>
    </row>
    <row r="379" spans="2:2" x14ac:dyDescent="0.25">
      <c r="B379" s="47" t="s">
        <v>309</v>
      </c>
    </row>
    <row r="380" spans="2:2" x14ac:dyDescent="0.25">
      <c r="B380" s="47"/>
    </row>
    <row r="381" spans="2:2" x14ac:dyDescent="0.25">
      <c r="B381" s="53" t="s">
        <v>308</v>
      </c>
    </row>
    <row r="382" spans="2:2" x14ac:dyDescent="0.25">
      <c r="B382" s="47" t="s">
        <v>307</v>
      </c>
    </row>
    <row r="383" spans="2:2" x14ac:dyDescent="0.25">
      <c r="B383" s="47" t="s">
        <v>859</v>
      </c>
    </row>
    <row r="384" spans="2:2" x14ac:dyDescent="0.25">
      <c r="B384" s="47" t="s">
        <v>935</v>
      </c>
    </row>
    <row r="385" spans="2:2" x14ac:dyDescent="0.25">
      <c r="B385" s="47"/>
    </row>
    <row r="386" spans="2:2" x14ac:dyDescent="0.25">
      <c r="B386" s="53" t="s">
        <v>306</v>
      </c>
    </row>
    <row r="387" spans="2:2" x14ac:dyDescent="0.25">
      <c r="B387" s="47" t="s">
        <v>305</v>
      </c>
    </row>
    <row r="388" spans="2:2" x14ac:dyDescent="0.25">
      <c r="B388" s="47" t="s">
        <v>304</v>
      </c>
    </row>
    <row r="389" spans="2:2" x14ac:dyDescent="0.25">
      <c r="B389" s="47" t="s">
        <v>303</v>
      </c>
    </row>
    <row r="390" spans="2:2" x14ac:dyDescent="0.25">
      <c r="B390" s="47" t="s">
        <v>302</v>
      </c>
    </row>
    <row r="391" spans="2:2" x14ac:dyDescent="0.25">
      <c r="B391" s="47" t="s">
        <v>301</v>
      </c>
    </row>
    <row r="392" spans="2:2" x14ac:dyDescent="0.25">
      <c r="B392" s="47" t="s">
        <v>300</v>
      </c>
    </row>
    <row r="393" spans="2:2" x14ac:dyDescent="0.25">
      <c r="B393" s="47" t="s">
        <v>299</v>
      </c>
    </row>
    <row r="394" spans="2:2" x14ac:dyDescent="0.25">
      <c r="B394" s="47"/>
    </row>
    <row r="395" spans="2:2" x14ac:dyDescent="0.25">
      <c r="B395" s="53" t="s">
        <v>298</v>
      </c>
    </row>
    <row r="396" spans="2:2" x14ac:dyDescent="0.25">
      <c r="B396" s="47" t="s">
        <v>297</v>
      </c>
    </row>
    <row r="397" spans="2:2" x14ac:dyDescent="0.25">
      <c r="B397" s="47" t="s">
        <v>296</v>
      </c>
    </row>
    <row r="398" spans="2:2" x14ac:dyDescent="0.25">
      <c r="B398" s="47" t="s">
        <v>295</v>
      </c>
    </row>
    <row r="399" spans="2:2" x14ac:dyDescent="0.25">
      <c r="B399" s="47" t="s">
        <v>294</v>
      </c>
    </row>
    <row r="400" spans="2:2" x14ac:dyDescent="0.25">
      <c r="B400" s="47" t="s">
        <v>293</v>
      </c>
    </row>
    <row r="401" spans="2:2" x14ac:dyDescent="0.25">
      <c r="B401" s="50"/>
    </row>
    <row r="402" spans="2:2" x14ac:dyDescent="0.25">
      <c r="B402" s="54" t="s">
        <v>292</v>
      </c>
    </row>
    <row r="403" spans="2:2" x14ac:dyDescent="0.25">
      <c r="B403" s="47"/>
    </row>
    <row r="404" spans="2:2" x14ac:dyDescent="0.25">
      <c r="B404" s="53" t="s">
        <v>291</v>
      </c>
    </row>
    <row r="405" spans="2:2" x14ac:dyDescent="0.25">
      <c r="B405" s="47" t="s">
        <v>290</v>
      </c>
    </row>
    <row r="406" spans="2:2" x14ac:dyDescent="0.25">
      <c r="B406" s="47" t="s">
        <v>860</v>
      </c>
    </row>
    <row r="407" spans="2:2" x14ac:dyDescent="0.25">
      <c r="B407" s="47"/>
    </row>
    <row r="408" spans="2:2" x14ac:dyDescent="0.25">
      <c r="B408" s="53" t="s">
        <v>289</v>
      </c>
    </row>
    <row r="409" spans="2:2" x14ac:dyDescent="0.25">
      <c r="B409" s="47" t="s">
        <v>288</v>
      </c>
    </row>
    <row r="410" spans="2:2" x14ac:dyDescent="0.25">
      <c r="B410" s="54"/>
    </row>
    <row r="411" spans="2:2" x14ac:dyDescent="0.25">
      <c r="B411" s="53" t="s">
        <v>287</v>
      </c>
    </row>
    <row r="412" spans="2:2" x14ac:dyDescent="0.25">
      <c r="B412" s="47" t="s">
        <v>286</v>
      </c>
    </row>
    <row r="413" spans="2:2" x14ac:dyDescent="0.25">
      <c r="B413" s="47" t="s">
        <v>285</v>
      </c>
    </row>
    <row r="414" spans="2:2" x14ac:dyDescent="0.25">
      <c r="B414" s="47" t="s">
        <v>284</v>
      </c>
    </row>
    <row r="415" spans="2:2" x14ac:dyDescent="0.25">
      <c r="B415" s="47" t="s">
        <v>283</v>
      </c>
    </row>
    <row r="416" spans="2:2" x14ac:dyDescent="0.25">
      <c r="B416" s="47" t="s">
        <v>936</v>
      </c>
    </row>
    <row r="417" spans="2:2" x14ac:dyDescent="0.25">
      <c r="B417" s="54"/>
    </row>
    <row r="418" spans="2:2" x14ac:dyDescent="0.25">
      <c r="B418" s="54" t="s">
        <v>282</v>
      </c>
    </row>
    <row r="419" spans="2:2" x14ac:dyDescent="0.25">
      <c r="B419" s="47"/>
    </row>
    <row r="420" spans="2:2" x14ac:dyDescent="0.25">
      <c r="B420" s="53" t="s">
        <v>281</v>
      </c>
    </row>
    <row r="421" spans="2:2" x14ac:dyDescent="0.25">
      <c r="B421" s="47" t="s">
        <v>280</v>
      </c>
    </row>
    <row r="422" spans="2:2" x14ac:dyDescent="0.25">
      <c r="B422" s="47" t="s">
        <v>279</v>
      </c>
    </row>
    <row r="423" spans="2:2" x14ac:dyDescent="0.25">
      <c r="B423" s="47" t="s">
        <v>278</v>
      </c>
    </row>
    <row r="424" spans="2:2" x14ac:dyDescent="0.25">
      <c r="B424" s="47" t="s">
        <v>277</v>
      </c>
    </row>
    <row r="425" spans="2:2" x14ac:dyDescent="0.25">
      <c r="B425" s="47" t="s">
        <v>276</v>
      </c>
    </row>
    <row r="426" spans="2:2" x14ac:dyDescent="0.25">
      <c r="B426" s="47" t="s">
        <v>275</v>
      </c>
    </row>
    <row r="427" spans="2:2" x14ac:dyDescent="0.25">
      <c r="B427" s="52"/>
    </row>
    <row r="428" spans="2:2" x14ac:dyDescent="0.25">
      <c r="B428" s="54" t="s">
        <v>274</v>
      </c>
    </row>
    <row r="429" spans="2:2" x14ac:dyDescent="0.25">
      <c r="B429" s="52"/>
    </row>
    <row r="430" spans="2:2" x14ac:dyDescent="0.25">
      <c r="B430" s="53" t="s">
        <v>273</v>
      </c>
    </row>
    <row r="431" spans="2:2" x14ac:dyDescent="0.25">
      <c r="B431" s="47" t="s">
        <v>272</v>
      </c>
    </row>
    <row r="432" spans="2:2" x14ac:dyDescent="0.25">
      <c r="B432" s="47" t="s">
        <v>271</v>
      </c>
    </row>
    <row r="433" spans="2:2" x14ac:dyDescent="0.25">
      <c r="B433" s="47" t="s">
        <v>861</v>
      </c>
    </row>
    <row r="434" spans="2:2" x14ac:dyDescent="0.25">
      <c r="B434" s="47" t="s">
        <v>270</v>
      </c>
    </row>
    <row r="435" spans="2:2" x14ac:dyDescent="0.25">
      <c r="B435" s="53"/>
    </row>
    <row r="436" spans="2:2" x14ac:dyDescent="0.25">
      <c r="B436" s="54" t="s">
        <v>269</v>
      </c>
    </row>
    <row r="437" spans="2:2" x14ac:dyDescent="0.25">
      <c r="B437" s="47"/>
    </row>
    <row r="438" spans="2:2" x14ac:dyDescent="0.25">
      <c r="B438" s="53" t="s">
        <v>268</v>
      </c>
    </row>
    <row r="439" spans="2:2" x14ac:dyDescent="0.25">
      <c r="B439" s="47" t="s">
        <v>862</v>
      </c>
    </row>
    <row r="440" spans="2:2" x14ac:dyDescent="0.25">
      <c r="B440" s="47" t="s">
        <v>267</v>
      </c>
    </row>
    <row r="441" spans="2:2" x14ac:dyDescent="0.25">
      <c r="B441" s="47" t="s">
        <v>266</v>
      </c>
    </row>
    <row r="442" spans="2:2" x14ac:dyDescent="0.25">
      <c r="B442" s="47" t="s">
        <v>863</v>
      </c>
    </row>
    <row r="443" spans="2:2" x14ac:dyDescent="0.25">
      <c r="B443" s="47" t="s">
        <v>265</v>
      </c>
    </row>
    <row r="444" spans="2:2" x14ac:dyDescent="0.25">
      <c r="B444" s="47" t="s">
        <v>264</v>
      </c>
    </row>
    <row r="445" spans="2:2" x14ac:dyDescent="0.25">
      <c r="B445" s="47" t="s">
        <v>263</v>
      </c>
    </row>
    <row r="446" spans="2:2" x14ac:dyDescent="0.25">
      <c r="B446" s="47"/>
    </row>
    <row r="447" spans="2:2" x14ac:dyDescent="0.25">
      <c r="B447" s="53" t="s">
        <v>262</v>
      </c>
    </row>
    <row r="448" spans="2:2" x14ac:dyDescent="0.25">
      <c r="B448" s="47" t="s">
        <v>261</v>
      </c>
    </row>
    <row r="449" spans="2:2" x14ac:dyDescent="0.25">
      <c r="B449" s="47" t="s">
        <v>260</v>
      </c>
    </row>
    <row r="450" spans="2:2" x14ac:dyDescent="0.25">
      <c r="B450" s="47" t="s">
        <v>259</v>
      </c>
    </row>
    <row r="451" spans="2:2" x14ac:dyDescent="0.25">
      <c r="B451" s="47" t="s">
        <v>258</v>
      </c>
    </row>
    <row r="452" spans="2:2" x14ac:dyDescent="0.25">
      <c r="B452" s="47" t="s">
        <v>257</v>
      </c>
    </row>
    <row r="453" spans="2:2" x14ac:dyDescent="0.25">
      <c r="B453" s="50" t="s">
        <v>1023</v>
      </c>
    </row>
    <row r="454" spans="2:2" x14ac:dyDescent="0.25">
      <c r="B454" s="47" t="s">
        <v>256</v>
      </c>
    </row>
    <row r="455" spans="2:2" x14ac:dyDescent="0.25">
      <c r="B455" s="47" t="s">
        <v>255</v>
      </c>
    </row>
    <row r="456" spans="2:2" x14ac:dyDescent="0.25">
      <c r="B456" s="47" t="s">
        <v>864</v>
      </c>
    </row>
    <row r="457" spans="2:2" x14ac:dyDescent="0.25">
      <c r="B457" s="47" t="s">
        <v>254</v>
      </c>
    </row>
    <row r="458" spans="2:2" x14ac:dyDescent="0.25">
      <c r="B458" s="47" t="s">
        <v>253</v>
      </c>
    </row>
    <row r="459" spans="2:2" x14ac:dyDescent="0.25">
      <c r="B459" s="47" t="s">
        <v>252</v>
      </c>
    </row>
    <row r="460" spans="2:2" x14ac:dyDescent="0.25">
      <c r="B460" s="47" t="s">
        <v>251</v>
      </c>
    </row>
    <row r="461" spans="2:2" x14ac:dyDescent="0.25">
      <c r="B461" s="47" t="s">
        <v>250</v>
      </c>
    </row>
    <row r="462" spans="2:2" x14ac:dyDescent="0.25">
      <c r="B462" s="47" t="s">
        <v>865</v>
      </c>
    </row>
    <row r="463" spans="2:2" x14ac:dyDescent="0.25">
      <c r="B463" s="47" t="s">
        <v>249</v>
      </c>
    </row>
    <row r="464" spans="2:2" x14ac:dyDescent="0.25">
      <c r="B464" s="47" t="s">
        <v>248</v>
      </c>
    </row>
    <row r="465" spans="2:2" x14ac:dyDescent="0.25">
      <c r="B465" s="47" t="s">
        <v>247</v>
      </c>
    </row>
    <row r="466" spans="2:2" x14ac:dyDescent="0.25">
      <c r="B466" s="47" t="s">
        <v>246</v>
      </c>
    </row>
    <row r="467" spans="2:2" x14ac:dyDescent="0.25">
      <c r="B467" s="47"/>
    </row>
    <row r="468" spans="2:2" x14ac:dyDescent="0.25">
      <c r="B468" s="54" t="s">
        <v>245</v>
      </c>
    </row>
    <row r="469" spans="2:2" x14ac:dyDescent="0.25">
      <c r="B469" s="47"/>
    </row>
    <row r="470" spans="2:2" x14ac:dyDescent="0.25">
      <c r="B470" s="53" t="s">
        <v>244</v>
      </c>
    </row>
    <row r="471" spans="2:2" x14ac:dyDescent="0.25">
      <c r="B471" s="47" t="s">
        <v>243</v>
      </c>
    </row>
    <row r="472" spans="2:2" x14ac:dyDescent="0.25">
      <c r="B472" s="47" t="s">
        <v>242</v>
      </c>
    </row>
    <row r="473" spans="2:2" x14ac:dyDescent="0.25">
      <c r="B473" s="47" t="s">
        <v>241</v>
      </c>
    </row>
    <row r="474" spans="2:2" x14ac:dyDescent="0.25">
      <c r="B474" s="47" t="s">
        <v>240</v>
      </c>
    </row>
    <row r="475" spans="2:2" x14ac:dyDescent="0.25">
      <c r="B475" s="47"/>
    </row>
    <row r="476" spans="2:2" x14ac:dyDescent="0.25">
      <c r="B476" s="54" t="s">
        <v>239</v>
      </c>
    </row>
    <row r="477" spans="2:2" x14ac:dyDescent="0.25">
      <c r="B477" s="47"/>
    </row>
    <row r="478" spans="2:2" x14ac:dyDescent="0.25">
      <c r="B478" s="53" t="s">
        <v>238</v>
      </c>
    </row>
    <row r="479" spans="2:2" x14ac:dyDescent="0.25">
      <c r="B479" s="47" t="s">
        <v>946</v>
      </c>
    </row>
    <row r="480" spans="2:2" x14ac:dyDescent="0.25">
      <c r="B480" s="47" t="s">
        <v>866</v>
      </c>
    </row>
    <row r="481" spans="2:2" x14ac:dyDescent="0.25">
      <c r="B481" s="47"/>
    </row>
    <row r="482" spans="2:2" x14ac:dyDescent="0.25">
      <c r="B482" s="53" t="s">
        <v>237</v>
      </c>
    </row>
    <row r="483" spans="2:2" x14ac:dyDescent="0.25">
      <c r="B483" s="47" t="s">
        <v>236</v>
      </c>
    </row>
    <row r="484" spans="2:2" x14ac:dyDescent="0.25">
      <c r="B484" s="47" t="s">
        <v>235</v>
      </c>
    </row>
    <row r="485" spans="2:2" x14ac:dyDescent="0.25">
      <c r="B485" s="47" t="s">
        <v>234</v>
      </c>
    </row>
    <row r="486" spans="2:2" x14ac:dyDescent="0.25">
      <c r="B486" s="47"/>
    </row>
    <row r="487" spans="2:2" x14ac:dyDescent="0.25">
      <c r="B487" s="53" t="s">
        <v>233</v>
      </c>
    </row>
    <row r="488" spans="2:2" x14ac:dyDescent="0.25">
      <c r="B488" s="47" t="s">
        <v>820</v>
      </c>
    </row>
    <row r="489" spans="2:2" x14ac:dyDescent="0.25">
      <c r="B489" s="47" t="s">
        <v>867</v>
      </c>
    </row>
    <row r="490" spans="2:2" x14ac:dyDescent="0.25">
      <c r="B490" s="47" t="s">
        <v>232</v>
      </c>
    </row>
    <row r="491" spans="2:2" x14ac:dyDescent="0.25">
      <c r="B491" s="47"/>
    </row>
    <row r="492" spans="2:2" x14ac:dyDescent="0.25">
      <c r="B492" s="53" t="s">
        <v>231</v>
      </c>
    </row>
    <row r="493" spans="2:2" x14ac:dyDescent="0.25">
      <c r="B493" s="47" t="s">
        <v>868</v>
      </c>
    </row>
    <row r="494" spans="2:2" x14ac:dyDescent="0.25">
      <c r="B494" s="47" t="s">
        <v>1052</v>
      </c>
    </row>
    <row r="495" spans="2:2" x14ac:dyDescent="0.25">
      <c r="B495" s="47" t="s">
        <v>230</v>
      </c>
    </row>
    <row r="496" spans="2:2" x14ac:dyDescent="0.25">
      <c r="B496" s="47" t="s">
        <v>229</v>
      </c>
    </row>
    <row r="497" spans="2:2" x14ac:dyDescent="0.25">
      <c r="B497" s="47" t="s">
        <v>228</v>
      </c>
    </row>
    <row r="498" spans="2:2" x14ac:dyDescent="0.25">
      <c r="B498" s="53"/>
    </row>
    <row r="499" spans="2:2" x14ac:dyDescent="0.25">
      <c r="B499" s="54" t="s">
        <v>227</v>
      </c>
    </row>
    <row r="500" spans="2:2" x14ac:dyDescent="0.25">
      <c r="B500" s="47"/>
    </row>
    <row r="501" spans="2:2" x14ac:dyDescent="0.25">
      <c r="B501" s="53" t="s">
        <v>226</v>
      </c>
    </row>
    <row r="502" spans="2:2" x14ac:dyDescent="0.25">
      <c r="B502" s="47" t="s">
        <v>225</v>
      </c>
    </row>
    <row r="503" spans="2:2" x14ac:dyDescent="0.25">
      <c r="B503" s="47" t="s">
        <v>224</v>
      </c>
    </row>
    <row r="504" spans="2:2" x14ac:dyDescent="0.25">
      <c r="B504" s="54"/>
    </row>
    <row r="505" spans="2:2" x14ac:dyDescent="0.25">
      <c r="B505" s="53" t="s">
        <v>223</v>
      </c>
    </row>
    <row r="506" spans="2:2" x14ac:dyDescent="0.25">
      <c r="B506" s="47" t="s">
        <v>222</v>
      </c>
    </row>
    <row r="507" spans="2:2" x14ac:dyDescent="0.25">
      <c r="B507" s="47" t="s">
        <v>221</v>
      </c>
    </row>
    <row r="508" spans="2:2" x14ac:dyDescent="0.25">
      <c r="B508" s="47"/>
    </row>
    <row r="509" spans="2:2" x14ac:dyDescent="0.25">
      <c r="B509" s="53" t="s">
        <v>220</v>
      </c>
    </row>
    <row r="510" spans="2:2" x14ac:dyDescent="0.25">
      <c r="B510" s="50" t="s">
        <v>981</v>
      </c>
    </row>
    <row r="511" spans="2:2" x14ac:dyDescent="0.25">
      <c r="B511" s="47"/>
    </row>
    <row r="512" spans="2:2" x14ac:dyDescent="0.25">
      <c r="B512" s="53" t="s">
        <v>219</v>
      </c>
    </row>
    <row r="513" spans="2:2" x14ac:dyDescent="0.25">
      <c r="B513" s="47" t="s">
        <v>218</v>
      </c>
    </row>
    <row r="514" spans="2:2" x14ac:dyDescent="0.25">
      <c r="B514" s="47"/>
    </row>
    <row r="515" spans="2:2" x14ac:dyDescent="0.25">
      <c r="B515" s="54" t="s">
        <v>217</v>
      </c>
    </row>
    <row r="516" spans="2:2" x14ac:dyDescent="0.25">
      <c r="B516" s="47"/>
    </row>
    <row r="517" spans="2:2" x14ac:dyDescent="0.25">
      <c r="B517" s="53" t="s">
        <v>216</v>
      </c>
    </row>
    <row r="518" spans="2:2" x14ac:dyDescent="0.25">
      <c r="B518" s="47" t="s">
        <v>215</v>
      </c>
    </row>
    <row r="519" spans="2:2" x14ac:dyDescent="0.25">
      <c r="B519" s="47" t="s">
        <v>214</v>
      </c>
    </row>
    <row r="520" spans="2:2" x14ac:dyDescent="0.25">
      <c r="B520" s="50" t="s">
        <v>1031</v>
      </c>
    </row>
    <row r="521" spans="2:2" x14ac:dyDescent="0.25">
      <c r="B521" s="47" t="s">
        <v>213</v>
      </c>
    </row>
    <row r="522" spans="2:2" x14ac:dyDescent="0.25">
      <c r="B522" s="47" t="s">
        <v>1033</v>
      </c>
    </row>
    <row r="523" spans="2:2" x14ac:dyDescent="0.25">
      <c r="B523" s="47" t="s">
        <v>982</v>
      </c>
    </row>
    <row r="524" spans="2:2" x14ac:dyDescent="0.25">
      <c r="B524" s="47" t="s">
        <v>1000</v>
      </c>
    </row>
    <row r="525" spans="2:2" x14ac:dyDescent="0.25">
      <c r="B525" s="47" t="s">
        <v>1055</v>
      </c>
    </row>
    <row r="526" spans="2:2" x14ac:dyDescent="0.25">
      <c r="B526" s="47" t="s">
        <v>212</v>
      </c>
    </row>
    <row r="527" spans="2:2" x14ac:dyDescent="0.25">
      <c r="B527" s="47" t="s">
        <v>1044</v>
      </c>
    </row>
    <row r="528" spans="2:2" x14ac:dyDescent="0.25">
      <c r="B528" s="47" t="s">
        <v>1032</v>
      </c>
    </row>
    <row r="529" spans="2:2" x14ac:dyDescent="0.25">
      <c r="B529" s="47" t="s">
        <v>1045</v>
      </c>
    </row>
    <row r="530" spans="2:2" x14ac:dyDescent="0.25">
      <c r="B530" s="47" t="s">
        <v>1046</v>
      </c>
    </row>
    <row r="531" spans="2:2" x14ac:dyDescent="0.25">
      <c r="B531" s="47" t="s">
        <v>211</v>
      </c>
    </row>
    <row r="532" spans="2:2" x14ac:dyDescent="0.25">
      <c r="B532" s="47" t="s">
        <v>933</v>
      </c>
    </row>
    <row r="533" spans="2:2" x14ac:dyDescent="0.25">
      <c r="B533" s="47" t="s">
        <v>821</v>
      </c>
    </row>
    <row r="534" spans="2:2" x14ac:dyDescent="0.25">
      <c r="B534" s="47" t="s">
        <v>210</v>
      </c>
    </row>
    <row r="535" spans="2:2" x14ac:dyDescent="0.25">
      <c r="B535" s="47" t="s">
        <v>869</v>
      </c>
    </row>
    <row r="536" spans="2:2" x14ac:dyDescent="0.25">
      <c r="B536" s="47" t="s">
        <v>1001</v>
      </c>
    </row>
    <row r="537" spans="2:2" x14ac:dyDescent="0.25">
      <c r="B537" s="47" t="s">
        <v>1043</v>
      </c>
    </row>
    <row r="538" spans="2:2" x14ac:dyDescent="0.25">
      <c r="B538" s="47" t="s">
        <v>870</v>
      </c>
    </row>
    <row r="539" spans="2:2" x14ac:dyDescent="0.25">
      <c r="B539" s="50" t="s">
        <v>983</v>
      </c>
    </row>
    <row r="540" spans="2:2" x14ac:dyDescent="0.25">
      <c r="B540" s="50" t="s">
        <v>1002</v>
      </c>
    </row>
    <row r="541" spans="2:2" x14ac:dyDescent="0.25">
      <c r="B541" s="47" t="s">
        <v>209</v>
      </c>
    </row>
    <row r="542" spans="2:2" x14ac:dyDescent="0.25">
      <c r="B542" s="47" t="s">
        <v>208</v>
      </c>
    </row>
    <row r="543" spans="2:2" x14ac:dyDescent="0.25">
      <c r="B543" s="47" t="s">
        <v>207</v>
      </c>
    </row>
    <row r="544" spans="2:2" x14ac:dyDescent="0.25">
      <c r="B544" s="47" t="s">
        <v>206</v>
      </c>
    </row>
    <row r="545" spans="2:2" x14ac:dyDescent="0.25">
      <c r="B545" s="47" t="s">
        <v>205</v>
      </c>
    </row>
    <row r="546" spans="2:2" x14ac:dyDescent="0.25">
      <c r="B546" s="47" t="s">
        <v>942</v>
      </c>
    </row>
    <row r="547" spans="2:2" x14ac:dyDescent="0.25">
      <c r="B547" s="47" t="s">
        <v>1048</v>
      </c>
    </row>
    <row r="548" spans="2:2" x14ac:dyDescent="0.25">
      <c r="B548" s="50" t="s">
        <v>1034</v>
      </c>
    </row>
    <row r="549" spans="2:2" x14ac:dyDescent="0.25">
      <c r="B549" s="47" t="s">
        <v>204</v>
      </c>
    </row>
    <row r="550" spans="2:2" x14ac:dyDescent="0.25">
      <c r="B550" s="47" t="s">
        <v>203</v>
      </c>
    </row>
    <row r="551" spans="2:2" x14ac:dyDescent="0.25">
      <c r="B551" s="47" t="s">
        <v>1047</v>
      </c>
    </row>
    <row r="552" spans="2:2" x14ac:dyDescent="0.25">
      <c r="B552" s="47"/>
    </row>
    <row r="553" spans="2:2" x14ac:dyDescent="0.25">
      <c r="B553" s="114" t="s">
        <v>1037</v>
      </c>
    </row>
    <row r="554" spans="2:2" x14ac:dyDescent="0.25">
      <c r="B554" s="74" t="s">
        <v>1041</v>
      </c>
    </row>
    <row r="555" spans="2:2" s="164" customFormat="1" x14ac:dyDescent="0.25">
      <c r="B555" s="74" t="s">
        <v>1039</v>
      </c>
    </row>
    <row r="556" spans="2:2" x14ac:dyDescent="0.25">
      <c r="B556" s="47" t="s">
        <v>1038</v>
      </c>
    </row>
    <row r="557" spans="2:2" x14ac:dyDescent="0.25">
      <c r="B557" s="47" t="s">
        <v>1042</v>
      </c>
    </row>
    <row r="558" spans="2:2" x14ac:dyDescent="0.25">
      <c r="B558" s="47"/>
    </row>
    <row r="559" spans="2:2" x14ac:dyDescent="0.25">
      <c r="B559" s="53" t="s">
        <v>202</v>
      </c>
    </row>
    <row r="560" spans="2:2" x14ac:dyDescent="0.25">
      <c r="B560" s="47" t="s">
        <v>1049</v>
      </c>
    </row>
    <row r="561" spans="2:2" x14ac:dyDescent="0.25">
      <c r="B561" s="47" t="s">
        <v>201</v>
      </c>
    </row>
    <row r="562" spans="2:2" x14ac:dyDescent="0.25">
      <c r="B562" s="47" t="s">
        <v>1050</v>
      </c>
    </row>
    <row r="563" spans="2:2" x14ac:dyDescent="0.25">
      <c r="B563" s="47" t="s">
        <v>1051</v>
      </c>
    </row>
    <row r="564" spans="2:2" x14ac:dyDescent="0.25">
      <c r="B564" s="47"/>
    </row>
    <row r="565" spans="2:2" x14ac:dyDescent="0.25">
      <c r="B565" s="53" t="s">
        <v>200</v>
      </c>
    </row>
    <row r="566" spans="2:2" x14ac:dyDescent="0.25">
      <c r="B566" s="47" t="s">
        <v>199</v>
      </c>
    </row>
    <row r="567" spans="2:2" x14ac:dyDescent="0.25">
      <c r="B567" s="47" t="s">
        <v>871</v>
      </c>
    </row>
    <row r="568" spans="2:2" x14ac:dyDescent="0.25">
      <c r="B568" s="47" t="s">
        <v>198</v>
      </c>
    </row>
    <row r="569" spans="2:2" x14ac:dyDescent="0.25">
      <c r="B569" s="47" t="s">
        <v>197</v>
      </c>
    </row>
    <row r="570" spans="2:2" x14ac:dyDescent="0.25">
      <c r="B570" s="47" t="s">
        <v>1030</v>
      </c>
    </row>
    <row r="571" spans="2:2" x14ac:dyDescent="0.25">
      <c r="B571" s="47" t="s">
        <v>1035</v>
      </c>
    </row>
    <row r="572" spans="2:2" x14ac:dyDescent="0.25">
      <c r="B572" s="47" t="s">
        <v>196</v>
      </c>
    </row>
    <row r="573" spans="2:2" x14ac:dyDescent="0.25">
      <c r="B573" s="74" t="s">
        <v>1040</v>
      </c>
    </row>
    <row r="574" spans="2:2" x14ac:dyDescent="0.25">
      <c r="B574" s="47" t="s">
        <v>1036</v>
      </c>
    </row>
    <row r="575" spans="2:2" x14ac:dyDescent="0.25">
      <c r="B575" s="47" t="s">
        <v>984</v>
      </c>
    </row>
    <row r="576" spans="2:2" x14ac:dyDescent="0.25">
      <c r="B576" s="47"/>
    </row>
    <row r="577" spans="2:2" x14ac:dyDescent="0.25">
      <c r="B577" s="122" t="s">
        <v>1003</v>
      </c>
    </row>
    <row r="578" spans="2:2" x14ac:dyDescent="0.25">
      <c r="B578" s="47"/>
    </row>
    <row r="579" spans="2:2" x14ac:dyDescent="0.25">
      <c r="B579" s="53" t="s">
        <v>1004</v>
      </c>
    </row>
    <row r="580" spans="2:2" x14ac:dyDescent="0.25">
      <c r="B580" s="52" t="s">
        <v>1005</v>
      </c>
    </row>
    <row r="581" spans="2:2" x14ac:dyDescent="0.25">
      <c r="B581" s="47"/>
    </row>
    <row r="582" spans="2:2" x14ac:dyDescent="0.25">
      <c r="B582" s="54" t="s">
        <v>195</v>
      </c>
    </row>
    <row r="583" spans="2:2" x14ac:dyDescent="0.25">
      <c r="B583" s="47"/>
    </row>
    <row r="584" spans="2:2" x14ac:dyDescent="0.25">
      <c r="B584" s="114" t="s">
        <v>1054</v>
      </c>
    </row>
    <row r="585" spans="2:2" x14ac:dyDescent="0.25">
      <c r="B585" s="47" t="s">
        <v>194</v>
      </c>
    </row>
    <row r="586" spans="2:2" x14ac:dyDescent="0.25">
      <c r="B586" s="47" t="s">
        <v>193</v>
      </c>
    </row>
    <row r="587" spans="2:2" x14ac:dyDescent="0.25">
      <c r="B587" s="47" t="s">
        <v>872</v>
      </c>
    </row>
    <row r="588" spans="2:2" x14ac:dyDescent="0.25">
      <c r="B588" s="47" t="s">
        <v>192</v>
      </c>
    </row>
    <row r="589" spans="2:2" x14ac:dyDescent="0.25">
      <c r="B589" s="47"/>
    </row>
    <row r="590" spans="2:2" x14ac:dyDescent="0.25">
      <c r="B590" s="54" t="s">
        <v>191</v>
      </c>
    </row>
    <row r="591" spans="2:2" x14ac:dyDescent="0.25">
      <c r="B591" s="50"/>
    </row>
    <row r="592" spans="2:2" x14ac:dyDescent="0.25">
      <c r="B592" s="53" t="s">
        <v>190</v>
      </c>
    </row>
    <row r="593" spans="2:2" x14ac:dyDescent="0.25">
      <c r="B593" s="47" t="s">
        <v>939</v>
      </c>
    </row>
    <row r="594" spans="2:2" x14ac:dyDescent="0.25">
      <c r="B594" s="47" t="s">
        <v>189</v>
      </c>
    </row>
    <row r="595" spans="2:2" x14ac:dyDescent="0.25">
      <c r="B595" s="47" t="s">
        <v>188</v>
      </c>
    </row>
    <row r="596" spans="2:2" x14ac:dyDescent="0.25">
      <c r="B596" s="47" t="s">
        <v>1009</v>
      </c>
    </row>
    <row r="597" spans="2:2" x14ac:dyDescent="0.25">
      <c r="B597" s="47" t="s">
        <v>938</v>
      </c>
    </row>
    <row r="598" spans="2:2" x14ac:dyDescent="0.25">
      <c r="B598" s="47" t="s">
        <v>187</v>
      </c>
    </row>
    <row r="599" spans="2:2" x14ac:dyDescent="0.25">
      <c r="B599" s="47" t="s">
        <v>186</v>
      </c>
    </row>
    <row r="600" spans="2:2" x14ac:dyDescent="0.25">
      <c r="B600" s="47" t="s">
        <v>185</v>
      </c>
    </row>
    <row r="601" spans="2:2" x14ac:dyDescent="0.25">
      <c r="B601" s="50" t="s">
        <v>937</v>
      </c>
    </row>
    <row r="602" spans="2:2" x14ac:dyDescent="0.25">
      <c r="B602" s="47" t="s">
        <v>183</v>
      </c>
    </row>
    <row r="603" spans="2:2" x14ac:dyDescent="0.25">
      <c r="B603" s="47" t="s">
        <v>182</v>
      </c>
    </row>
    <row r="604" spans="2:2" x14ac:dyDescent="0.25">
      <c r="B604" s="47" t="s">
        <v>1008</v>
      </c>
    </row>
    <row r="605" spans="2:2" x14ac:dyDescent="0.25">
      <c r="B605" s="47" t="s">
        <v>181</v>
      </c>
    </row>
    <row r="606" spans="2:2" x14ac:dyDescent="0.25">
      <c r="B606" s="52"/>
    </row>
    <row r="607" spans="2:2" x14ac:dyDescent="0.25">
      <c r="B607" s="54" t="s">
        <v>180</v>
      </c>
    </row>
    <row r="608" spans="2:2" x14ac:dyDescent="0.25">
      <c r="B608" s="52"/>
    </row>
    <row r="609" spans="2:2" x14ac:dyDescent="0.25">
      <c r="B609" s="53" t="s">
        <v>179</v>
      </c>
    </row>
    <row r="610" spans="2:2" x14ac:dyDescent="0.25">
      <c r="B610" s="47" t="s">
        <v>178</v>
      </c>
    </row>
    <row r="611" spans="2:2" x14ac:dyDescent="0.25">
      <c r="B611" s="47" t="s">
        <v>177</v>
      </c>
    </row>
    <row r="612" spans="2:2" x14ac:dyDescent="0.25">
      <c r="B612" s="47" t="s">
        <v>1010</v>
      </c>
    </row>
    <row r="613" spans="2:2" x14ac:dyDescent="0.25">
      <c r="B613" s="47" t="s">
        <v>176</v>
      </c>
    </row>
    <row r="614" spans="2:2" x14ac:dyDescent="0.25">
      <c r="B614" s="47" t="s">
        <v>175</v>
      </c>
    </row>
    <row r="615" spans="2:2" x14ac:dyDescent="0.25">
      <c r="B615" s="47" t="s">
        <v>174</v>
      </c>
    </row>
    <row r="616" spans="2:2" x14ac:dyDescent="0.25">
      <c r="B616" s="52"/>
    </row>
    <row r="617" spans="2:2" x14ac:dyDescent="0.25">
      <c r="B617" s="54" t="s">
        <v>173</v>
      </c>
    </row>
    <row r="618" spans="2:2" x14ac:dyDescent="0.25">
      <c r="B618" s="74"/>
    </row>
    <row r="619" spans="2:2" x14ac:dyDescent="0.25">
      <c r="B619" s="113" t="s">
        <v>172</v>
      </c>
    </row>
    <row r="620" spans="2:2" x14ac:dyDescent="0.25">
      <c r="B620" s="47" t="s">
        <v>171</v>
      </c>
    </row>
    <row r="621" spans="2:2" x14ac:dyDescent="0.25">
      <c r="B621" s="47" t="s">
        <v>170</v>
      </c>
    </row>
    <row r="622" spans="2:2" x14ac:dyDescent="0.25">
      <c r="B622" s="47"/>
    </row>
    <row r="623" spans="2:2" x14ac:dyDescent="0.25">
      <c r="B623" s="54" t="s">
        <v>169</v>
      </c>
    </row>
    <row r="624" spans="2:2" x14ac:dyDescent="0.25">
      <c r="B624" s="47"/>
    </row>
    <row r="625" spans="2:2" x14ac:dyDescent="0.25">
      <c r="B625" s="53" t="s">
        <v>168</v>
      </c>
    </row>
    <row r="626" spans="2:2" x14ac:dyDescent="0.25">
      <c r="B626" s="47" t="s">
        <v>167</v>
      </c>
    </row>
    <row r="627" spans="2:2" x14ac:dyDescent="0.25">
      <c r="B627" s="47" t="s">
        <v>166</v>
      </c>
    </row>
    <row r="628" spans="2:2" x14ac:dyDescent="0.25">
      <c r="B628" s="47" t="s">
        <v>165</v>
      </c>
    </row>
    <row r="629" spans="2:2" x14ac:dyDescent="0.25">
      <c r="B629" s="53"/>
    </row>
    <row r="630" spans="2:2" x14ac:dyDescent="0.25">
      <c r="B630" s="53" t="s">
        <v>164</v>
      </c>
    </row>
    <row r="631" spans="2:2" x14ac:dyDescent="0.25">
      <c r="B631" s="47" t="s">
        <v>163</v>
      </c>
    </row>
    <row r="632" spans="2:2" x14ac:dyDescent="0.25">
      <c r="B632" s="47" t="s">
        <v>162</v>
      </c>
    </row>
    <row r="633" spans="2:2" x14ac:dyDescent="0.25">
      <c r="B633" s="47" t="s">
        <v>161</v>
      </c>
    </row>
    <row r="634" spans="2:2" x14ac:dyDescent="0.25">
      <c r="B634" s="50" t="s">
        <v>947</v>
      </c>
    </row>
    <row r="635" spans="2:2" x14ac:dyDescent="0.25">
      <c r="B635" s="47" t="s">
        <v>160</v>
      </c>
    </row>
    <row r="636" spans="2:2" x14ac:dyDescent="0.25">
      <c r="B636" s="47" t="s">
        <v>159</v>
      </c>
    </row>
    <row r="637" spans="2:2" x14ac:dyDescent="0.25">
      <c r="B637" s="47" t="s">
        <v>158</v>
      </c>
    </row>
    <row r="638" spans="2:2" x14ac:dyDescent="0.25">
      <c r="B638" s="47" t="s">
        <v>157</v>
      </c>
    </row>
    <row r="639" spans="2:2" x14ac:dyDescent="0.25">
      <c r="B639" s="47" t="s">
        <v>156</v>
      </c>
    </row>
    <row r="640" spans="2:2" x14ac:dyDescent="0.25">
      <c r="B640" s="50"/>
    </row>
    <row r="641" spans="2:2" x14ac:dyDescent="0.25">
      <c r="B641" s="53" t="s">
        <v>155</v>
      </c>
    </row>
    <row r="642" spans="2:2" x14ac:dyDescent="0.25">
      <c r="B642" s="47" t="s">
        <v>154</v>
      </c>
    </row>
    <row r="643" spans="2:2" x14ac:dyDescent="0.25">
      <c r="B643" s="47" t="s">
        <v>873</v>
      </c>
    </row>
    <row r="644" spans="2:2" x14ac:dyDescent="0.25">
      <c r="B644" s="47" t="s">
        <v>153</v>
      </c>
    </row>
    <row r="645" spans="2:2" x14ac:dyDescent="0.25">
      <c r="B645" s="47" t="s">
        <v>152</v>
      </c>
    </row>
    <row r="646" spans="2:2" x14ac:dyDescent="0.25">
      <c r="B646" s="47" t="s">
        <v>948</v>
      </c>
    </row>
    <row r="647" spans="2:2" x14ac:dyDescent="0.25">
      <c r="B647" s="47" t="s">
        <v>151</v>
      </c>
    </row>
    <row r="648" spans="2:2" x14ac:dyDescent="0.25">
      <c r="B648" s="47" t="s">
        <v>150</v>
      </c>
    </row>
    <row r="649" spans="2:2" x14ac:dyDescent="0.25">
      <c r="B649" s="47" t="s">
        <v>149</v>
      </c>
    </row>
    <row r="650" spans="2:2" x14ac:dyDescent="0.25">
      <c r="B650" s="47" t="s">
        <v>148</v>
      </c>
    </row>
    <row r="651" spans="2:2" x14ac:dyDescent="0.25">
      <c r="B651" s="47" t="s">
        <v>874</v>
      </c>
    </row>
    <row r="652" spans="2:2" x14ac:dyDescent="0.25">
      <c r="B652" s="49"/>
    </row>
    <row r="653" spans="2:2" x14ac:dyDescent="0.25">
      <c r="B653" s="54" t="s">
        <v>147</v>
      </c>
    </row>
    <row r="654" spans="2:2" x14ac:dyDescent="0.25">
      <c r="B654" s="48"/>
    </row>
    <row r="655" spans="2:2" x14ac:dyDescent="0.25">
      <c r="B655" s="53" t="s">
        <v>146</v>
      </c>
    </row>
    <row r="656" spans="2:2" x14ac:dyDescent="0.25">
      <c r="B656" s="47" t="s">
        <v>145</v>
      </c>
    </row>
    <row r="657" spans="2:2" x14ac:dyDescent="0.25">
      <c r="B657" s="47" t="s">
        <v>822</v>
      </c>
    </row>
    <row r="658" spans="2:2" x14ac:dyDescent="0.25">
      <c r="B658" s="47" t="s">
        <v>144</v>
      </c>
    </row>
    <row r="659" spans="2:2" x14ac:dyDescent="0.25">
      <c r="B659" s="47" t="s">
        <v>875</v>
      </c>
    </row>
    <row r="660" spans="2:2" x14ac:dyDescent="0.25">
      <c r="B660" s="47" t="s">
        <v>143</v>
      </c>
    </row>
    <row r="661" spans="2:2" x14ac:dyDescent="0.25">
      <c r="B661" s="47" t="s">
        <v>142</v>
      </c>
    </row>
    <row r="662" spans="2:2" x14ac:dyDescent="0.25">
      <c r="B662" s="47" t="s">
        <v>141</v>
      </c>
    </row>
    <row r="664" spans="2:2" x14ac:dyDescent="0.25">
      <c r="B664" s="53" t="s">
        <v>140</v>
      </c>
    </row>
    <row r="665" spans="2:2" x14ac:dyDescent="0.25">
      <c r="B665" s="47" t="s">
        <v>823</v>
      </c>
    </row>
    <row r="666" spans="2:2" x14ac:dyDescent="0.25">
      <c r="B666" s="47" t="s">
        <v>824</v>
      </c>
    </row>
    <row r="667" spans="2:2" x14ac:dyDescent="0.25">
      <c r="B667" s="47" t="s">
        <v>825</v>
      </c>
    </row>
    <row r="668" spans="2:2" x14ac:dyDescent="0.25">
      <c r="B668" s="47"/>
    </row>
    <row r="670" spans="2:2" x14ac:dyDescent="0.25">
      <c r="B670" s="53" t="s">
        <v>139</v>
      </c>
    </row>
    <row r="671" spans="2:2" x14ac:dyDescent="0.25">
      <c r="B671" s="47" t="s">
        <v>138</v>
      </c>
    </row>
    <row r="672" spans="2:2" x14ac:dyDescent="0.25">
      <c r="B672" s="47" t="s">
        <v>940</v>
      </c>
    </row>
    <row r="673" spans="2:2" x14ac:dyDescent="0.25">
      <c r="B673" s="47" t="s">
        <v>137</v>
      </c>
    </row>
    <row r="674" spans="2:2" x14ac:dyDescent="0.25">
      <c r="B674" s="47" t="s">
        <v>136</v>
      </c>
    </row>
    <row r="675" spans="2:2" x14ac:dyDescent="0.25">
      <c r="B675" s="47" t="s">
        <v>135</v>
      </c>
    </row>
    <row r="676" spans="2:2" x14ac:dyDescent="0.25">
      <c r="B676" s="47" t="s">
        <v>876</v>
      </c>
    </row>
    <row r="677" spans="2:2" x14ac:dyDescent="0.25">
      <c r="B677" s="47" t="s">
        <v>877</v>
      </c>
    </row>
    <row r="678" spans="2:2" x14ac:dyDescent="0.25">
      <c r="B678" s="47" t="s">
        <v>134</v>
      </c>
    </row>
    <row r="679" spans="2:2" x14ac:dyDescent="0.25">
      <c r="B679" s="47" t="s">
        <v>133</v>
      </c>
    </row>
    <row r="680" spans="2:2" x14ac:dyDescent="0.25">
      <c r="B680" s="47" t="s">
        <v>941</v>
      </c>
    </row>
    <row r="682" spans="2:2" x14ac:dyDescent="0.25">
      <c r="B682" s="54" t="s">
        <v>132</v>
      </c>
    </row>
    <row r="684" spans="2:2" x14ac:dyDescent="0.25">
      <c r="B684" s="53" t="s">
        <v>131</v>
      </c>
    </row>
    <row r="685" spans="2:2" x14ac:dyDescent="0.25">
      <c r="B685" s="47" t="s">
        <v>130</v>
      </c>
    </row>
    <row r="687" spans="2:2" ht="15.75" x14ac:dyDescent="0.25">
      <c r="B687" s="51" t="s">
        <v>129</v>
      </c>
    </row>
    <row r="688" spans="2:2" x14ac:dyDescent="0.25">
      <c r="B688" s="49" t="s">
        <v>128</v>
      </c>
    </row>
    <row r="689" spans="2:2" x14ac:dyDescent="0.25">
      <c r="B689" s="49"/>
    </row>
    <row r="690" spans="2:2" x14ac:dyDescent="0.25">
      <c r="B690" s="48" t="s">
        <v>127</v>
      </c>
    </row>
    <row r="692" spans="2:2" x14ac:dyDescent="0.25">
      <c r="B692" s="47" t="s">
        <v>126</v>
      </c>
    </row>
    <row r="694" spans="2:2" x14ac:dyDescent="0.25">
      <c r="B694" s="48" t="s">
        <v>125</v>
      </c>
    </row>
    <row r="696" spans="2:2" x14ac:dyDescent="0.25">
      <c r="B696" s="50" t="s">
        <v>878</v>
      </c>
    </row>
    <row r="697" spans="2:2" x14ac:dyDescent="0.25">
      <c r="B697" s="50" t="s">
        <v>124</v>
      </c>
    </row>
    <row r="699" spans="2:2" x14ac:dyDescent="0.25">
      <c r="B699" s="49" t="s">
        <v>123</v>
      </c>
    </row>
    <row r="701" spans="2:2" x14ac:dyDescent="0.25">
      <c r="B701" s="48" t="s">
        <v>122</v>
      </c>
    </row>
    <row r="703" spans="2:2" x14ac:dyDescent="0.25">
      <c r="B703" s="50" t="s">
        <v>121</v>
      </c>
    </row>
    <row r="705" spans="2:2" x14ac:dyDescent="0.25">
      <c r="B705" s="48" t="s">
        <v>120</v>
      </c>
    </row>
    <row r="706" spans="2:2" x14ac:dyDescent="0.25">
      <c r="B706" s="48"/>
    </row>
    <row r="707" spans="2:2" x14ac:dyDescent="0.25">
      <c r="B707" s="50" t="s">
        <v>119</v>
      </c>
    </row>
    <row r="708" spans="2:2" x14ac:dyDescent="0.25">
      <c r="B708" s="50" t="s">
        <v>118</v>
      </c>
    </row>
    <row r="710" spans="2:2" x14ac:dyDescent="0.25">
      <c r="B710" s="49" t="s">
        <v>117</v>
      </c>
    </row>
    <row r="712" spans="2:2" x14ac:dyDescent="0.25">
      <c r="B712" s="48" t="s">
        <v>116</v>
      </c>
    </row>
    <row r="714" spans="2:2" x14ac:dyDescent="0.25">
      <c r="B714" s="50" t="s">
        <v>115</v>
      </c>
    </row>
    <row r="715" spans="2:2" x14ac:dyDescent="0.25">
      <c r="B715" s="50" t="s">
        <v>114</v>
      </c>
    </row>
  </sheetData>
  <hyperlinks>
    <hyperlink ref="B1" location="Indice!A1" display="INDICE"/>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668</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20000</v>
      </c>
      <c r="D11" s="81" t="s">
        <v>645</v>
      </c>
      <c r="E11" s="85" t="s">
        <v>644</v>
      </c>
      <c r="F11" s="82"/>
      <c r="G11" s="83" t="s">
        <v>643</v>
      </c>
      <c r="H11" s="86" t="s">
        <v>642</v>
      </c>
      <c r="I11" s="87">
        <f>I12+I13</f>
        <v>47000</v>
      </c>
    </row>
    <row r="12" spans="2:14" x14ac:dyDescent="0.2">
      <c r="B12" s="84">
        <f>I11-B11</f>
        <v>27000</v>
      </c>
      <c r="D12" s="85" t="s">
        <v>632</v>
      </c>
      <c r="E12" s="66" t="s">
        <v>631</v>
      </c>
      <c r="F12" s="82"/>
      <c r="G12" s="88" t="s">
        <v>641</v>
      </c>
      <c r="H12" s="83"/>
      <c r="I12" s="87">
        <v>47000</v>
      </c>
    </row>
    <row r="13" spans="2:14" x14ac:dyDescent="0.2">
      <c r="B13" s="84">
        <v>9000</v>
      </c>
      <c r="D13" s="81" t="s">
        <v>640</v>
      </c>
      <c r="E13" s="85" t="s">
        <v>564</v>
      </c>
      <c r="F13" s="82"/>
      <c r="G13" s="88" t="s">
        <v>639</v>
      </c>
      <c r="I13" s="87">
        <v>0</v>
      </c>
    </row>
    <row r="14" spans="2:14" x14ac:dyDescent="0.2">
      <c r="B14" s="84">
        <f>B12-B13</f>
        <v>18000</v>
      </c>
      <c r="D14" s="81" t="s">
        <v>638</v>
      </c>
      <c r="E14" s="66" t="s">
        <v>637</v>
      </c>
      <c r="F14" s="82"/>
      <c r="G14" s="88"/>
      <c r="H14" s="83"/>
      <c r="I14" s="87"/>
    </row>
    <row r="15" spans="2:14" ht="7.15" customHeight="1" x14ac:dyDescent="0.2">
      <c r="B15" s="84"/>
      <c r="F15" s="82"/>
      <c r="G15" s="83"/>
      <c r="H15" s="83"/>
      <c r="I15" s="87"/>
    </row>
    <row r="16" spans="2:14" x14ac:dyDescent="0.2">
      <c r="B16" s="89">
        <f>B11+B12</f>
        <v>47000</v>
      </c>
      <c r="C16" s="78"/>
      <c r="D16" s="90" t="s">
        <v>553</v>
      </c>
      <c r="E16" s="78"/>
      <c r="F16" s="91"/>
      <c r="G16" s="90" t="s">
        <v>553</v>
      </c>
      <c r="H16" s="78"/>
      <c r="I16" s="92">
        <f>I11</f>
        <v>47000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20000</v>
      </c>
      <c r="D26" s="81" t="s">
        <v>634</v>
      </c>
      <c r="E26" s="85" t="s">
        <v>633</v>
      </c>
      <c r="F26" s="82"/>
      <c r="G26" s="88" t="s">
        <v>632</v>
      </c>
      <c r="H26" s="68" t="s">
        <v>631</v>
      </c>
      <c r="I26" s="87">
        <f>+B12</f>
        <v>27000</v>
      </c>
    </row>
    <row r="27" spans="2:9" x14ac:dyDescent="0.2">
      <c r="B27" s="84">
        <v>15000</v>
      </c>
      <c r="D27" s="85" t="s">
        <v>630</v>
      </c>
      <c r="F27" s="82"/>
      <c r="G27" s="83"/>
      <c r="H27" s="83"/>
      <c r="I27" s="87"/>
    </row>
    <row r="28" spans="2:9" x14ac:dyDescent="0.2">
      <c r="B28" s="84">
        <f>B29+B30</f>
        <v>5000</v>
      </c>
      <c r="D28" s="85" t="s">
        <v>629</v>
      </c>
      <c r="F28" s="82"/>
      <c r="G28" s="83"/>
      <c r="H28" s="83"/>
      <c r="I28" s="87"/>
    </row>
    <row r="29" spans="2:9" x14ac:dyDescent="0.2">
      <c r="B29" s="84">
        <v>4000</v>
      </c>
      <c r="D29" s="85" t="s">
        <v>628</v>
      </c>
      <c r="F29" s="82"/>
      <c r="G29" s="83"/>
      <c r="H29" s="83"/>
      <c r="I29" s="87"/>
    </row>
    <row r="30" spans="2:9" x14ac:dyDescent="0.2">
      <c r="B30" s="84">
        <v>1000</v>
      </c>
      <c r="D30" s="85" t="s">
        <v>627</v>
      </c>
      <c r="F30" s="82"/>
      <c r="G30" s="83"/>
      <c r="H30" s="83"/>
      <c r="I30" s="87"/>
    </row>
    <row r="31" spans="2:9" ht="12.75" customHeight="1" x14ac:dyDescent="0.2">
      <c r="B31" s="84">
        <v>1000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6000</v>
      </c>
      <c r="D33" s="85" t="s">
        <v>621</v>
      </c>
      <c r="E33" s="66" t="s">
        <v>620</v>
      </c>
      <c r="F33" s="82"/>
      <c r="G33" s="83"/>
      <c r="H33" s="83"/>
      <c r="I33" s="87"/>
    </row>
    <row r="34" spans="2:9" x14ac:dyDescent="0.2">
      <c r="B34" s="84"/>
      <c r="F34" s="82"/>
      <c r="G34" s="83"/>
      <c r="H34" s="83"/>
      <c r="I34" s="87"/>
    </row>
    <row r="35" spans="2:9" x14ac:dyDescent="0.2">
      <c r="B35" s="89">
        <f>B26+B31+B32+B33</f>
        <v>27000</v>
      </c>
      <c r="C35" s="78"/>
      <c r="D35" s="90" t="s">
        <v>553</v>
      </c>
      <c r="E35" s="78"/>
      <c r="F35" s="91"/>
      <c r="G35" s="90" t="s">
        <v>553</v>
      </c>
      <c r="H35" s="78"/>
      <c r="I35" s="92">
        <f>I26</f>
        <v>27000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817000</v>
      </c>
      <c r="D42" s="81" t="s">
        <v>619</v>
      </c>
      <c r="E42" s="88" t="s">
        <v>618</v>
      </c>
      <c r="F42" s="82"/>
      <c r="G42" s="85" t="s">
        <v>621</v>
      </c>
      <c r="H42" s="66" t="s">
        <v>620</v>
      </c>
      <c r="I42" s="87">
        <f>+B33</f>
        <v>6000</v>
      </c>
    </row>
    <row r="43" spans="2:9" ht="15" x14ac:dyDescent="0.2">
      <c r="B43" s="84">
        <v>817000</v>
      </c>
      <c r="C43" s="58"/>
      <c r="D43" s="95" t="s">
        <v>617</v>
      </c>
      <c r="F43" s="62"/>
      <c r="G43" s="79" t="s">
        <v>619</v>
      </c>
      <c r="H43" s="96" t="s">
        <v>618</v>
      </c>
      <c r="I43" s="87">
        <f>I44+I45+I47+I48+I49</f>
        <v>414000</v>
      </c>
    </row>
    <row r="44" spans="2:9" x14ac:dyDescent="0.2">
      <c r="B44" s="84">
        <v>0</v>
      </c>
      <c r="D44" s="85" t="s">
        <v>616</v>
      </c>
      <c r="F44" s="82"/>
      <c r="G44" s="95" t="s">
        <v>617</v>
      </c>
      <c r="I44" s="87">
        <v>409000</v>
      </c>
    </row>
    <row r="45" spans="2:9" x14ac:dyDescent="0.2">
      <c r="B45" s="84">
        <v>0</v>
      </c>
      <c r="D45" s="85" t="s">
        <v>615</v>
      </c>
      <c r="E45" s="80"/>
      <c r="F45" s="82"/>
      <c r="G45" s="85" t="s">
        <v>616</v>
      </c>
      <c r="I45" s="87">
        <v>5000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-397000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420000</v>
      </c>
      <c r="C52" s="78"/>
      <c r="D52" s="78" t="s">
        <v>553</v>
      </c>
      <c r="E52" s="78"/>
      <c r="F52" s="91"/>
      <c r="G52" s="78" t="s">
        <v>553</v>
      </c>
      <c r="H52" s="78"/>
      <c r="I52" s="92">
        <f>I42+I43+I50</f>
        <v>420000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-12000</v>
      </c>
      <c r="D59" s="81" t="s">
        <v>609</v>
      </c>
      <c r="E59" s="86" t="s">
        <v>608</v>
      </c>
      <c r="F59" s="82"/>
      <c r="G59" s="88" t="s">
        <v>607</v>
      </c>
      <c r="H59" s="66" t="s">
        <v>606</v>
      </c>
      <c r="I59" s="87">
        <f>+B49</f>
        <v>-397000</v>
      </c>
    </row>
    <row r="60" spans="2:9" x14ac:dyDescent="0.2">
      <c r="B60" s="84">
        <v>-12000</v>
      </c>
      <c r="D60" s="85" t="s">
        <v>605</v>
      </c>
      <c r="F60" s="82"/>
      <c r="G60" s="88" t="s">
        <v>604</v>
      </c>
      <c r="H60" s="85"/>
      <c r="I60" s="87">
        <f>I61+I62</f>
        <v>1000</v>
      </c>
    </row>
    <row r="61" spans="2:9" x14ac:dyDescent="0.2">
      <c r="B61" s="84">
        <v>0</v>
      </c>
      <c r="D61" s="85" t="s">
        <v>603</v>
      </c>
      <c r="F61" s="82"/>
      <c r="G61" s="88" t="s">
        <v>602</v>
      </c>
      <c r="I61" s="87">
        <v>0</v>
      </c>
    </row>
    <row r="62" spans="2:9" x14ac:dyDescent="0.2">
      <c r="B62" s="84">
        <v>1000</v>
      </c>
      <c r="D62" s="81" t="s">
        <v>601</v>
      </c>
      <c r="E62" s="85" t="s">
        <v>600</v>
      </c>
      <c r="F62" s="82"/>
      <c r="G62" s="88" t="s">
        <v>599</v>
      </c>
      <c r="I62" s="87">
        <v>1000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-385000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-396000</v>
      </c>
      <c r="C70" s="78"/>
      <c r="D70" s="78" t="s">
        <v>553</v>
      </c>
      <c r="E70" s="78"/>
      <c r="F70" s="91"/>
      <c r="G70" s="78" t="s">
        <v>553</v>
      </c>
      <c r="H70" s="78"/>
      <c r="I70" s="92">
        <f>I59+I60+I63</f>
        <v>-396000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-385000</v>
      </c>
    </row>
    <row r="78" spans="2:9" x14ac:dyDescent="0.2">
      <c r="B78" s="84"/>
      <c r="E78" s="85" t="s">
        <v>585</v>
      </c>
      <c r="F78" s="82"/>
      <c r="G78" s="88"/>
      <c r="H78" s="85"/>
      <c r="I78" s="87"/>
    </row>
    <row r="79" spans="2:9" x14ac:dyDescent="0.2">
      <c r="B79" s="84">
        <f>I82-B77</f>
        <v>-385000</v>
      </c>
      <c r="D79" s="85" t="s">
        <v>580</v>
      </c>
      <c r="E79" s="68" t="s">
        <v>584</v>
      </c>
      <c r="F79" s="82"/>
      <c r="G79" s="83"/>
      <c r="H79" s="83"/>
      <c r="I79" s="87"/>
    </row>
    <row r="80" spans="2:9" x14ac:dyDescent="0.2">
      <c r="B80" s="84">
        <f>B79-B13</f>
        <v>-394000</v>
      </c>
      <c r="D80" s="85" t="s">
        <v>583</v>
      </c>
      <c r="E80" s="66" t="s">
        <v>579</v>
      </c>
      <c r="F80" s="82"/>
      <c r="G80" s="83"/>
      <c r="H80" s="83"/>
      <c r="I80" s="87"/>
    </row>
    <row r="81" spans="2:9" x14ac:dyDescent="0.2">
      <c r="B81" s="84"/>
      <c r="F81" s="82"/>
      <c r="G81" s="83"/>
      <c r="H81" s="83"/>
      <c r="I81" s="87"/>
    </row>
    <row r="82" spans="2:9" x14ac:dyDescent="0.2">
      <c r="B82" s="89">
        <f>B77+B79</f>
        <v>-385000</v>
      </c>
      <c r="C82" s="78"/>
      <c r="D82" s="78" t="s">
        <v>553</v>
      </c>
      <c r="E82" s="78"/>
      <c r="F82" s="91"/>
      <c r="G82" s="78" t="s">
        <v>553</v>
      </c>
      <c r="H82" s="78"/>
      <c r="I82" s="92">
        <f>I77</f>
        <v>-385000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-394000</v>
      </c>
      <c r="D92" s="85" t="s">
        <v>567</v>
      </c>
      <c r="E92" s="66" t="s">
        <v>566</v>
      </c>
      <c r="F92" s="82"/>
      <c r="G92" s="85" t="s">
        <v>580</v>
      </c>
      <c r="H92" s="66" t="s">
        <v>579</v>
      </c>
      <c r="I92" s="87">
        <f>+B80</f>
        <v>-394000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-394000</v>
      </c>
      <c r="C99" s="78"/>
      <c r="D99" s="78" t="s">
        <v>553</v>
      </c>
      <c r="E99" s="78"/>
      <c r="F99" s="91"/>
      <c r="G99" s="78" t="s">
        <v>553</v>
      </c>
      <c r="H99" s="78"/>
      <c r="I99" s="92">
        <f>I92+I93+I96</f>
        <v>-394000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8000</v>
      </c>
      <c r="D106" s="85" t="s">
        <v>570</v>
      </c>
      <c r="E106" s="103" t="s">
        <v>569</v>
      </c>
      <c r="F106" s="82"/>
      <c r="G106" s="83"/>
      <c r="H106" s="83"/>
      <c r="I106" s="82"/>
    </row>
    <row r="107" spans="2:9" x14ac:dyDescent="0.2">
      <c r="B107" s="84">
        <v>8000</v>
      </c>
      <c r="D107" s="85" t="s">
        <v>568</v>
      </c>
      <c r="E107" s="85"/>
      <c r="F107" s="82"/>
      <c r="G107" s="85" t="s">
        <v>567</v>
      </c>
      <c r="H107" s="68" t="s">
        <v>566</v>
      </c>
      <c r="I107" s="87"/>
    </row>
    <row r="108" spans="2:9" x14ac:dyDescent="0.2">
      <c r="B108" s="84">
        <f>-B13</f>
        <v>-9000</v>
      </c>
      <c r="D108" s="85" t="s">
        <v>565</v>
      </c>
      <c r="E108" s="86" t="s">
        <v>564</v>
      </c>
      <c r="F108" s="82"/>
      <c r="G108" s="85"/>
      <c r="H108" s="67" t="s">
        <v>563</v>
      </c>
      <c r="I108" s="87">
        <f>B92</f>
        <v>-394000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-393000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-394000</v>
      </c>
      <c r="C115" s="78"/>
      <c r="D115" s="78" t="s">
        <v>553</v>
      </c>
      <c r="E115" s="106"/>
      <c r="F115" s="91"/>
      <c r="G115" s="78" t="s">
        <v>553</v>
      </c>
      <c r="H115" s="78"/>
      <c r="I115" s="92">
        <f>I108</f>
        <v>-394000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-393000</v>
      </c>
    </row>
    <row r="123" spans="2:9" ht="15" x14ac:dyDescent="0.2">
      <c r="B123" s="84">
        <f>B125+B128+B131+B134+B137+B142+B143+B144</f>
        <v>-6117000</v>
      </c>
      <c r="C123" s="79"/>
      <c r="D123" s="58"/>
      <c r="E123" s="85" t="s">
        <v>548</v>
      </c>
      <c r="F123" s="58"/>
      <c r="G123" s="58"/>
      <c r="H123" s="58"/>
      <c r="I123" s="87">
        <f>I125+I128+I131+I134+I137+I142+I143+I144</f>
        <v>-5724000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-4351000</v>
      </c>
      <c r="E128" s="85" t="s">
        <v>544</v>
      </c>
      <c r="I128" s="87">
        <f>I129+I130</f>
        <v>-1916000</v>
      </c>
    </row>
    <row r="129" spans="2:9" x14ac:dyDescent="0.2">
      <c r="B129" s="84">
        <v>0</v>
      </c>
      <c r="E129" s="85" t="s">
        <v>543</v>
      </c>
      <c r="I129" s="87">
        <v>0</v>
      </c>
    </row>
    <row r="130" spans="2:9" x14ac:dyDescent="0.2">
      <c r="B130" s="84">
        <v>-4351000</v>
      </c>
      <c r="E130" s="85" t="s">
        <v>542</v>
      </c>
      <c r="I130" s="87">
        <v>-1916000</v>
      </c>
    </row>
    <row r="131" spans="2:9" x14ac:dyDescent="0.2">
      <c r="B131" s="84">
        <f>B132+B133</f>
        <v>-550000</v>
      </c>
      <c r="E131" s="85" t="s">
        <v>541</v>
      </c>
      <c r="I131" s="87">
        <f>I132+I133</f>
        <v>-3731000</v>
      </c>
    </row>
    <row r="132" spans="2:9" x14ac:dyDescent="0.2">
      <c r="B132" s="84">
        <v>656000</v>
      </c>
      <c r="E132" s="85" t="s">
        <v>540</v>
      </c>
      <c r="I132" s="87">
        <v>1366000</v>
      </c>
    </row>
    <row r="133" spans="2:9" x14ac:dyDescent="0.2">
      <c r="B133" s="84">
        <v>-1206000</v>
      </c>
      <c r="E133" s="85" t="s">
        <v>539</v>
      </c>
      <c r="I133" s="87">
        <v>-5097000</v>
      </c>
    </row>
    <row r="134" spans="2:9" x14ac:dyDescent="0.2">
      <c r="B134" s="84">
        <f>B135+B136</f>
        <v>-1176000</v>
      </c>
      <c r="E134" s="85" t="s">
        <v>538</v>
      </c>
      <c r="I134" s="87">
        <f>I135+I136</f>
        <v>0</v>
      </c>
    </row>
    <row r="135" spans="2:9" x14ac:dyDescent="0.2">
      <c r="B135" s="84">
        <v>-154000</v>
      </c>
      <c r="E135" s="85" t="s">
        <v>537</v>
      </c>
      <c r="I135" s="87">
        <v>0</v>
      </c>
    </row>
    <row r="136" spans="2:9" x14ac:dyDescent="0.2">
      <c r="B136" s="84">
        <v>-1022000</v>
      </c>
      <c r="E136" s="85" t="s">
        <v>536</v>
      </c>
      <c r="I136" s="87">
        <v>0</v>
      </c>
    </row>
    <row r="137" spans="2:9" x14ac:dyDescent="0.2">
      <c r="B137" s="84">
        <f>B138+B141</f>
        <v>118000</v>
      </c>
      <c r="E137" s="107" t="s">
        <v>535</v>
      </c>
      <c r="I137" s="87">
        <f>I138+I141</f>
        <v>-156000</v>
      </c>
    </row>
    <row r="138" spans="2:9" x14ac:dyDescent="0.2">
      <c r="B138" s="84">
        <f>B139+B140</f>
        <v>118000</v>
      </c>
      <c r="E138" s="107" t="s">
        <v>534</v>
      </c>
      <c r="I138" s="87">
        <f>I139+I140</f>
        <v>-156000</v>
      </c>
    </row>
    <row r="139" spans="2:9" x14ac:dyDescent="0.2">
      <c r="B139" s="84">
        <v>118000</v>
      </c>
      <c r="E139" s="107" t="s">
        <v>533</v>
      </c>
      <c r="I139" s="87">
        <v>0</v>
      </c>
    </row>
    <row r="140" spans="2:9" x14ac:dyDescent="0.2">
      <c r="B140" s="84">
        <v>0</v>
      </c>
      <c r="E140" s="107" t="s">
        <v>532</v>
      </c>
      <c r="I140" s="87">
        <v>-156000</v>
      </c>
    </row>
    <row r="141" spans="2:9" x14ac:dyDescent="0.2">
      <c r="B141" s="84">
        <v>0</v>
      </c>
      <c r="E141" s="107" t="s">
        <v>531</v>
      </c>
      <c r="I141" s="87">
        <v>0</v>
      </c>
    </row>
    <row r="142" spans="2:9" x14ac:dyDescent="0.2">
      <c r="B142" s="84">
        <v>0</v>
      </c>
      <c r="E142" s="85" t="s">
        <v>530</v>
      </c>
      <c r="I142" s="87">
        <v>0</v>
      </c>
    </row>
    <row r="143" spans="2:9" x14ac:dyDescent="0.2">
      <c r="B143" s="84">
        <v>-134000</v>
      </c>
      <c r="C143" s="85" t="s">
        <v>529</v>
      </c>
      <c r="E143" s="85" t="s">
        <v>529</v>
      </c>
      <c r="I143" s="87">
        <v>0</v>
      </c>
    </row>
    <row r="144" spans="2:9" x14ac:dyDescent="0.2">
      <c r="B144" s="84">
        <f>B145+B146</f>
        <v>-24000</v>
      </c>
      <c r="C144" s="85" t="s">
        <v>528</v>
      </c>
      <c r="E144" s="85" t="s">
        <v>528</v>
      </c>
      <c r="I144" s="87">
        <f>I145+I146</f>
        <v>79000</v>
      </c>
    </row>
    <row r="145" spans="2:9" x14ac:dyDescent="0.2">
      <c r="B145" s="84">
        <v>0</v>
      </c>
      <c r="C145" s="85" t="s">
        <v>527</v>
      </c>
      <c r="E145" s="85" t="s">
        <v>527</v>
      </c>
      <c r="I145" s="87">
        <v>0</v>
      </c>
    </row>
    <row r="146" spans="2:9" x14ac:dyDescent="0.2">
      <c r="B146" s="89">
        <v>-24000</v>
      </c>
      <c r="C146" s="108" t="s">
        <v>526</v>
      </c>
      <c r="D146" s="109"/>
      <c r="E146" s="108" t="s">
        <v>526</v>
      </c>
      <c r="F146" s="109"/>
      <c r="G146" s="109"/>
      <c r="H146" s="109"/>
      <c r="I146" s="92">
        <v>79000</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669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5556</v>
      </c>
      <c r="D11" s="81" t="s">
        <v>645</v>
      </c>
      <c r="E11" s="85" t="s">
        <v>644</v>
      </c>
      <c r="F11" s="82"/>
      <c r="G11" s="83" t="s">
        <v>643</v>
      </c>
      <c r="H11" s="86" t="s">
        <v>642</v>
      </c>
      <c r="I11" s="87">
        <f>I12+I13</f>
        <v>44474</v>
      </c>
    </row>
    <row r="12" spans="2:14" x14ac:dyDescent="0.2">
      <c r="B12" s="84">
        <f>I11-B11</f>
        <v>38918</v>
      </c>
      <c r="D12" s="85" t="s">
        <v>632</v>
      </c>
      <c r="E12" s="66" t="s">
        <v>631</v>
      </c>
      <c r="F12" s="82"/>
      <c r="G12" s="88" t="s">
        <v>641</v>
      </c>
      <c r="H12" s="83"/>
      <c r="I12" s="87">
        <v>44474</v>
      </c>
    </row>
    <row r="13" spans="2:14" x14ac:dyDescent="0.2">
      <c r="B13" s="84">
        <v>1216</v>
      </c>
      <c r="D13" s="81" t="s">
        <v>640</v>
      </c>
      <c r="E13" s="85" t="s">
        <v>564</v>
      </c>
      <c r="F13" s="82"/>
      <c r="G13" s="88" t="s">
        <v>639</v>
      </c>
      <c r="I13" s="87">
        <v>0</v>
      </c>
    </row>
    <row r="14" spans="2:14" x14ac:dyDescent="0.2">
      <c r="B14" s="84">
        <f>B12-B13</f>
        <v>37702</v>
      </c>
      <c r="D14" s="81" t="s">
        <v>638</v>
      </c>
      <c r="E14" s="66" t="s">
        <v>637</v>
      </c>
      <c r="F14" s="82"/>
      <c r="G14" s="88"/>
      <c r="H14" s="83"/>
      <c r="I14" s="87"/>
    </row>
    <row r="15" spans="2:14" ht="7.15" customHeight="1" x14ac:dyDescent="0.2">
      <c r="B15" s="84"/>
      <c r="F15" s="82"/>
      <c r="G15" s="83"/>
      <c r="H15" s="83"/>
      <c r="I15" s="87"/>
    </row>
    <row r="16" spans="2:14" x14ac:dyDescent="0.2">
      <c r="B16" s="89">
        <f>B11+B12</f>
        <v>44474</v>
      </c>
      <c r="C16" s="78"/>
      <c r="D16" s="90" t="s">
        <v>553</v>
      </c>
      <c r="E16" s="78"/>
      <c r="F16" s="91"/>
      <c r="G16" s="90" t="s">
        <v>553</v>
      </c>
      <c r="H16" s="78"/>
      <c r="I16" s="92">
        <f>I11</f>
        <v>44474</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5355</v>
      </c>
      <c r="D26" s="81" t="s">
        <v>634</v>
      </c>
      <c r="E26" s="85" t="s">
        <v>633</v>
      </c>
      <c r="F26" s="82"/>
      <c r="G26" s="88" t="s">
        <v>632</v>
      </c>
      <c r="H26" s="68" t="s">
        <v>631</v>
      </c>
      <c r="I26" s="87">
        <f>+B12</f>
        <v>38918</v>
      </c>
    </row>
    <row r="27" spans="2:9" x14ac:dyDescent="0.2">
      <c r="B27" s="84">
        <v>4276</v>
      </c>
      <c r="D27" s="85" t="s">
        <v>630</v>
      </c>
      <c r="F27" s="82"/>
      <c r="G27" s="83"/>
      <c r="H27" s="83"/>
      <c r="I27" s="87"/>
    </row>
    <row r="28" spans="2:9" x14ac:dyDescent="0.2">
      <c r="B28" s="84">
        <f>B29+B30</f>
        <v>1079</v>
      </c>
      <c r="D28" s="85" t="s">
        <v>629</v>
      </c>
      <c r="F28" s="82"/>
      <c r="G28" s="83"/>
      <c r="H28" s="83"/>
      <c r="I28" s="87"/>
    </row>
    <row r="29" spans="2:9" x14ac:dyDescent="0.2">
      <c r="B29" s="84">
        <v>1079</v>
      </c>
      <c r="D29" s="85" t="s">
        <v>628</v>
      </c>
      <c r="F29" s="82"/>
      <c r="G29" s="83"/>
      <c r="H29" s="83"/>
      <c r="I29" s="87"/>
    </row>
    <row r="30" spans="2:9" x14ac:dyDescent="0.2">
      <c r="B30" s="84">
        <v>0</v>
      </c>
      <c r="D30" s="85" t="s">
        <v>627</v>
      </c>
      <c r="F30" s="82"/>
      <c r="G30" s="83"/>
      <c r="H30" s="83"/>
      <c r="I30" s="87"/>
    </row>
    <row r="31" spans="2:9" ht="12.75" customHeight="1" x14ac:dyDescent="0.2">
      <c r="B31" s="84">
        <v>234</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33329</v>
      </c>
      <c r="D33" s="85" t="s">
        <v>621</v>
      </c>
      <c r="E33" s="66" t="s">
        <v>620</v>
      </c>
      <c r="F33" s="82"/>
      <c r="G33" s="83"/>
      <c r="H33" s="83"/>
      <c r="I33" s="87"/>
    </row>
    <row r="34" spans="2:9" x14ac:dyDescent="0.2">
      <c r="B34" s="84"/>
      <c r="F34" s="82"/>
      <c r="G34" s="83"/>
      <c r="H34" s="83"/>
      <c r="I34" s="87"/>
    </row>
    <row r="35" spans="2:9" x14ac:dyDescent="0.2">
      <c r="B35" s="89">
        <f>B26+B31+B32+B33</f>
        <v>38918</v>
      </c>
      <c r="C35" s="78"/>
      <c r="D35" s="90" t="s">
        <v>553</v>
      </c>
      <c r="E35" s="78"/>
      <c r="F35" s="91"/>
      <c r="G35" s="90" t="s">
        <v>553</v>
      </c>
      <c r="H35" s="78"/>
      <c r="I35" s="92">
        <f>I26</f>
        <v>38918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16390</v>
      </c>
      <c r="D42" s="81" t="s">
        <v>619</v>
      </c>
      <c r="E42" s="88" t="s">
        <v>618</v>
      </c>
      <c r="F42" s="82"/>
      <c r="G42" s="85" t="s">
        <v>621</v>
      </c>
      <c r="H42" s="66" t="s">
        <v>620</v>
      </c>
      <c r="I42" s="87">
        <f>+B33</f>
        <v>33329</v>
      </c>
    </row>
    <row r="43" spans="2:9" ht="15" x14ac:dyDescent="0.2">
      <c r="B43" s="84">
        <v>16390</v>
      </c>
      <c r="C43" s="58"/>
      <c r="D43" s="95" t="s">
        <v>617</v>
      </c>
      <c r="F43" s="62"/>
      <c r="G43" s="79" t="s">
        <v>619</v>
      </c>
      <c r="H43" s="96" t="s">
        <v>618</v>
      </c>
      <c r="I43" s="87">
        <f>I44+I45+I47+I48+I49</f>
        <v>47214</v>
      </c>
    </row>
    <row r="44" spans="2:9" x14ac:dyDescent="0.2">
      <c r="B44" s="84">
        <v>0</v>
      </c>
      <c r="D44" s="85" t="s">
        <v>616</v>
      </c>
      <c r="F44" s="82"/>
      <c r="G44" s="95" t="s">
        <v>617</v>
      </c>
      <c r="I44" s="87">
        <v>47214</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33329</v>
      </c>
      <c r="D49" s="85" t="s">
        <v>607</v>
      </c>
      <c r="E49" s="66" t="s">
        <v>606</v>
      </c>
      <c r="F49" s="82"/>
      <c r="G49" s="85" t="s">
        <v>612</v>
      </c>
      <c r="H49" s="85"/>
      <c r="I49" s="87">
        <v>0</v>
      </c>
    </row>
    <row r="50" spans="2:9" x14ac:dyDescent="0.2">
      <c r="B50" s="84"/>
      <c r="D50" s="85"/>
      <c r="E50" s="85"/>
      <c r="F50" s="82"/>
      <c r="G50" s="85" t="s">
        <v>611</v>
      </c>
      <c r="H50" s="85"/>
      <c r="I50" s="87">
        <v>-30824</v>
      </c>
    </row>
    <row r="51" spans="2:9" x14ac:dyDescent="0.2">
      <c r="B51" s="84"/>
      <c r="F51" s="82"/>
      <c r="G51" s="85"/>
      <c r="I51" s="87"/>
    </row>
    <row r="52" spans="2:9" x14ac:dyDescent="0.2">
      <c r="B52" s="89">
        <f>B42+B49</f>
        <v>49719</v>
      </c>
      <c r="C52" s="78"/>
      <c r="D52" s="78" t="s">
        <v>553</v>
      </c>
      <c r="E52" s="78"/>
      <c r="F52" s="91"/>
      <c r="G52" s="78" t="s">
        <v>553</v>
      </c>
      <c r="H52" s="78"/>
      <c r="I52" s="92">
        <f>I42+I43+I50</f>
        <v>49719</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9228</v>
      </c>
      <c r="D59" s="81" t="s">
        <v>609</v>
      </c>
      <c r="E59" s="86" t="s">
        <v>608</v>
      </c>
      <c r="F59" s="82"/>
      <c r="G59" s="88" t="s">
        <v>607</v>
      </c>
      <c r="H59" s="66" t="s">
        <v>606</v>
      </c>
      <c r="I59" s="87">
        <f>+B49</f>
        <v>33329</v>
      </c>
    </row>
    <row r="60" spans="2:9" x14ac:dyDescent="0.2">
      <c r="B60" s="84">
        <v>9228</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14</v>
      </c>
      <c r="D64" s="81" t="s">
        <v>597</v>
      </c>
      <c r="E64" s="81" t="s">
        <v>596</v>
      </c>
      <c r="F64" s="82"/>
      <c r="G64" s="85" t="s">
        <v>595</v>
      </c>
      <c r="I64" s="87">
        <v>0</v>
      </c>
    </row>
    <row r="65" spans="2:9" x14ac:dyDescent="0.2">
      <c r="B65" s="84">
        <v>14</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24087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33329</v>
      </c>
      <c r="C70" s="78"/>
      <c r="D70" s="78" t="s">
        <v>553</v>
      </c>
      <c r="E70" s="78"/>
      <c r="F70" s="91"/>
      <c r="G70" s="78" t="s">
        <v>553</v>
      </c>
      <c r="H70" s="78"/>
      <c r="I70" s="92">
        <f>I59+I60+I63</f>
        <v>33329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24087</v>
      </c>
    </row>
    <row r="78" spans="2:9" x14ac:dyDescent="0.2">
      <c r="B78" s="84"/>
      <c r="E78" s="85" t="s">
        <v>585</v>
      </c>
      <c r="F78" s="82"/>
      <c r="G78" s="88"/>
      <c r="H78" s="85"/>
      <c r="I78" s="87"/>
    </row>
    <row r="79" spans="2:9" x14ac:dyDescent="0.2">
      <c r="B79" s="84">
        <f>I82-B77</f>
        <v>24087</v>
      </c>
      <c r="D79" s="85" t="s">
        <v>580</v>
      </c>
      <c r="E79" s="68" t="s">
        <v>584</v>
      </c>
      <c r="F79" s="82"/>
      <c r="G79" s="83"/>
      <c r="H79" s="83"/>
      <c r="I79" s="87"/>
    </row>
    <row r="80" spans="2:9" x14ac:dyDescent="0.2">
      <c r="B80" s="84">
        <f>B79-B13</f>
        <v>22871</v>
      </c>
      <c r="D80" s="85" t="s">
        <v>583</v>
      </c>
      <c r="E80" s="66" t="s">
        <v>579</v>
      </c>
      <c r="F80" s="82"/>
      <c r="G80" s="83"/>
      <c r="H80" s="83"/>
      <c r="I80" s="87"/>
    </row>
    <row r="81" spans="2:9" x14ac:dyDescent="0.2">
      <c r="B81" s="84"/>
      <c r="F81" s="82"/>
      <c r="G81" s="83"/>
      <c r="H81" s="83"/>
      <c r="I81" s="87"/>
    </row>
    <row r="82" spans="2:9" x14ac:dyDescent="0.2">
      <c r="B82" s="89">
        <f>B77+B79</f>
        <v>24087</v>
      </c>
      <c r="C82" s="78"/>
      <c r="D82" s="78" t="s">
        <v>553</v>
      </c>
      <c r="E82" s="78"/>
      <c r="F82" s="91"/>
      <c r="G82" s="78" t="s">
        <v>553</v>
      </c>
      <c r="H82" s="78"/>
      <c r="I82" s="92">
        <f>I77</f>
        <v>24087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30695</v>
      </c>
      <c r="D92" s="85" t="s">
        <v>567</v>
      </c>
      <c r="E92" s="66" t="s">
        <v>566</v>
      </c>
      <c r="F92" s="82"/>
      <c r="G92" s="85" t="s">
        <v>580</v>
      </c>
      <c r="H92" s="66" t="s">
        <v>579</v>
      </c>
      <c r="I92" s="87">
        <f>+B80</f>
        <v>22871</v>
      </c>
    </row>
    <row r="93" spans="2:9" x14ac:dyDescent="0.2">
      <c r="B93" s="84"/>
      <c r="E93" s="68" t="s">
        <v>563</v>
      </c>
      <c r="F93" s="82"/>
      <c r="G93" s="88" t="s">
        <v>578</v>
      </c>
      <c r="H93" s="81" t="s">
        <v>577</v>
      </c>
      <c r="I93" s="87">
        <f>I94+I95</f>
        <v>7824</v>
      </c>
    </row>
    <row r="94" spans="2:9" x14ac:dyDescent="0.2">
      <c r="B94" s="84"/>
      <c r="E94" s="85"/>
      <c r="F94" s="82"/>
      <c r="G94" s="88" t="s">
        <v>576</v>
      </c>
      <c r="I94" s="87">
        <v>7824</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30695</v>
      </c>
      <c r="C99" s="78"/>
      <c r="D99" s="78" t="s">
        <v>553</v>
      </c>
      <c r="E99" s="78"/>
      <c r="F99" s="91"/>
      <c r="G99" s="78" t="s">
        <v>553</v>
      </c>
      <c r="H99" s="78"/>
      <c r="I99" s="92">
        <f>I92+I93+I96</f>
        <v>30695</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514</v>
      </c>
      <c r="D106" s="85" t="s">
        <v>570</v>
      </c>
      <c r="E106" s="103" t="s">
        <v>569</v>
      </c>
      <c r="F106" s="82"/>
      <c r="G106" s="83"/>
      <c r="H106" s="83"/>
      <c r="I106" s="82"/>
    </row>
    <row r="107" spans="2:9" x14ac:dyDescent="0.2">
      <c r="B107" s="84">
        <v>514</v>
      </c>
      <c r="D107" s="85" t="s">
        <v>568</v>
      </c>
      <c r="E107" s="85"/>
      <c r="F107" s="82"/>
      <c r="G107" s="85" t="s">
        <v>567</v>
      </c>
      <c r="H107" s="68" t="s">
        <v>566</v>
      </c>
      <c r="I107" s="87"/>
    </row>
    <row r="108" spans="2:9" x14ac:dyDescent="0.2">
      <c r="B108" s="84">
        <f>-B13</f>
        <v>-1216</v>
      </c>
      <c r="D108" s="85" t="s">
        <v>565</v>
      </c>
      <c r="E108" s="86" t="s">
        <v>564</v>
      </c>
      <c r="F108" s="82"/>
      <c r="G108" s="85"/>
      <c r="H108" s="67" t="s">
        <v>563</v>
      </c>
      <c r="I108" s="87">
        <f>B92</f>
        <v>30695</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31397</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30695</v>
      </c>
      <c r="C115" s="78"/>
      <c r="D115" s="78" t="s">
        <v>553</v>
      </c>
      <c r="E115" s="106"/>
      <c r="F115" s="91"/>
      <c r="G115" s="78" t="s">
        <v>553</v>
      </c>
      <c r="H115" s="78"/>
      <c r="I115" s="92">
        <f>I108</f>
        <v>30695</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31397</v>
      </c>
    </row>
    <row r="123" spans="2:9" ht="15" x14ac:dyDescent="0.2">
      <c r="B123" s="84">
        <f>B125+B128+B131+B134+B137+B142+B143+B144</f>
        <v>-132848</v>
      </c>
      <c r="C123" s="79"/>
      <c r="D123" s="58"/>
      <c r="E123" s="85" t="s">
        <v>548</v>
      </c>
      <c r="F123" s="58"/>
      <c r="G123" s="58"/>
      <c r="H123" s="58"/>
      <c r="I123" s="87">
        <f>I125+I128+I131+I134+I137+I142+I143+I144</f>
        <v>-164245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7062</v>
      </c>
      <c r="E128" s="85" t="s">
        <v>544</v>
      </c>
      <c r="I128" s="87">
        <f>I129+I130</f>
        <v>-215</v>
      </c>
    </row>
    <row r="129" spans="2:9" x14ac:dyDescent="0.2">
      <c r="B129" s="84">
        <v>0</v>
      </c>
      <c r="E129" s="85" t="s">
        <v>543</v>
      </c>
      <c r="I129" s="87">
        <v>0</v>
      </c>
    </row>
    <row r="130" spans="2:9" x14ac:dyDescent="0.2">
      <c r="B130" s="84">
        <v>7062</v>
      </c>
      <c r="E130" s="85" t="s">
        <v>542</v>
      </c>
      <c r="I130" s="87">
        <v>-215</v>
      </c>
    </row>
    <row r="131" spans="2:9" x14ac:dyDescent="0.2">
      <c r="B131" s="84">
        <f>B132+B133</f>
        <v>31664</v>
      </c>
      <c r="E131" s="85" t="s">
        <v>541</v>
      </c>
      <c r="I131" s="87">
        <f>I132+I133</f>
        <v>-30265</v>
      </c>
    </row>
    <row r="132" spans="2:9" x14ac:dyDescent="0.2">
      <c r="B132" s="84">
        <v>0</v>
      </c>
      <c r="E132" s="85" t="s">
        <v>540</v>
      </c>
      <c r="I132" s="87">
        <v>0</v>
      </c>
    </row>
    <row r="133" spans="2:9" x14ac:dyDescent="0.2">
      <c r="B133" s="84">
        <v>31664</v>
      </c>
      <c r="E133" s="85" t="s">
        <v>539</v>
      </c>
      <c r="I133" s="87">
        <v>-30265</v>
      </c>
    </row>
    <row r="134" spans="2:9" x14ac:dyDescent="0.2">
      <c r="B134" s="84">
        <f>B135+B136</f>
        <v>-208222</v>
      </c>
      <c r="E134" s="85" t="s">
        <v>538</v>
      </c>
      <c r="I134" s="87">
        <f>I135+I136</f>
        <v>-139161</v>
      </c>
    </row>
    <row r="135" spans="2:9" x14ac:dyDescent="0.2">
      <c r="B135" s="84">
        <v>0</v>
      </c>
      <c r="E135" s="85" t="s">
        <v>537</v>
      </c>
      <c r="I135" s="87">
        <v>0</v>
      </c>
    </row>
    <row r="136" spans="2:9" x14ac:dyDescent="0.2">
      <c r="B136" s="84">
        <v>-208222</v>
      </c>
      <c r="E136" s="85" t="s">
        <v>536</v>
      </c>
      <c r="I136" s="87">
        <v>-139161</v>
      </c>
    </row>
    <row r="137" spans="2:9" x14ac:dyDescent="0.2">
      <c r="B137" s="84">
        <f>B138+B141</f>
        <v>18611</v>
      </c>
      <c r="E137" s="107" t="s">
        <v>535</v>
      </c>
      <c r="I137" s="87">
        <f>I138+I141</f>
        <v>0</v>
      </c>
    </row>
    <row r="138" spans="2:9" x14ac:dyDescent="0.2">
      <c r="B138" s="84">
        <f>B139+B140</f>
        <v>18611</v>
      </c>
      <c r="E138" s="107" t="s">
        <v>534</v>
      </c>
      <c r="I138" s="87">
        <f>I139+I140</f>
        <v>0</v>
      </c>
    </row>
    <row r="139" spans="2:9" x14ac:dyDescent="0.2">
      <c r="B139" s="84">
        <v>18611</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-93</v>
      </c>
      <c r="C143" s="85" t="s">
        <v>529</v>
      </c>
      <c r="E143" s="85" t="s">
        <v>529</v>
      </c>
      <c r="I143" s="87">
        <v>-669</v>
      </c>
    </row>
    <row r="144" spans="2:9" x14ac:dyDescent="0.2">
      <c r="B144" s="84">
        <f>B145+B146</f>
        <v>18130</v>
      </c>
      <c r="C144" s="85" t="s">
        <v>528</v>
      </c>
      <c r="E144" s="85" t="s">
        <v>528</v>
      </c>
      <c r="I144" s="87">
        <f>I145+I146</f>
        <v>6065</v>
      </c>
    </row>
    <row r="145" spans="2:9" x14ac:dyDescent="0.2">
      <c r="B145" s="84">
        <v>0</v>
      </c>
      <c r="C145" s="85" t="s">
        <v>527</v>
      </c>
      <c r="E145" s="85" t="s">
        <v>527</v>
      </c>
      <c r="I145" s="87">
        <v>0</v>
      </c>
    </row>
    <row r="146" spans="2:9" x14ac:dyDescent="0.2">
      <c r="B146" s="89">
        <v>18130</v>
      </c>
      <c r="C146" s="108" t="s">
        <v>526</v>
      </c>
      <c r="D146" s="109"/>
      <c r="E146" s="108" t="s">
        <v>526</v>
      </c>
      <c r="F146" s="109"/>
      <c r="G146" s="109"/>
      <c r="H146" s="109"/>
      <c r="I146" s="92">
        <v>6065</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670</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9075</v>
      </c>
      <c r="D11" s="81" t="s">
        <v>645</v>
      </c>
      <c r="E11" s="85" t="s">
        <v>644</v>
      </c>
      <c r="F11" s="82"/>
      <c r="G11" s="83" t="s">
        <v>643</v>
      </c>
      <c r="H11" s="86" t="s">
        <v>642</v>
      </c>
      <c r="I11" s="87">
        <f>I12+I13</f>
        <v>69917</v>
      </c>
    </row>
    <row r="12" spans="2:14" x14ac:dyDescent="0.2">
      <c r="B12" s="84">
        <f>I11-B11</f>
        <v>60842</v>
      </c>
      <c r="D12" s="85" t="s">
        <v>632</v>
      </c>
      <c r="E12" s="66" t="s">
        <v>631</v>
      </c>
      <c r="F12" s="82"/>
      <c r="G12" s="88" t="s">
        <v>641</v>
      </c>
      <c r="H12" s="83"/>
      <c r="I12" s="87">
        <v>69206</v>
      </c>
    </row>
    <row r="13" spans="2:14" x14ac:dyDescent="0.2">
      <c r="B13" s="84">
        <v>2459</v>
      </c>
      <c r="D13" s="81" t="s">
        <v>640</v>
      </c>
      <c r="E13" s="85" t="s">
        <v>564</v>
      </c>
      <c r="F13" s="82"/>
      <c r="G13" s="88" t="s">
        <v>639</v>
      </c>
      <c r="I13" s="87">
        <v>711</v>
      </c>
    </row>
    <row r="14" spans="2:14" x14ac:dyDescent="0.2">
      <c r="B14" s="84">
        <f>B12-B13</f>
        <v>58383</v>
      </c>
      <c r="D14" s="81" t="s">
        <v>638</v>
      </c>
      <c r="E14" s="66" t="s">
        <v>637</v>
      </c>
      <c r="F14" s="82"/>
      <c r="G14" s="88"/>
      <c r="H14" s="83"/>
      <c r="I14" s="87"/>
    </row>
    <row r="15" spans="2:14" ht="7.15" customHeight="1" x14ac:dyDescent="0.2">
      <c r="B15" s="84"/>
      <c r="F15" s="82"/>
      <c r="G15" s="83"/>
      <c r="H15" s="83"/>
      <c r="I15" s="87"/>
    </row>
    <row r="16" spans="2:14" x14ac:dyDescent="0.2">
      <c r="B16" s="89">
        <f>B11+B12</f>
        <v>69917</v>
      </c>
      <c r="C16" s="78"/>
      <c r="D16" s="90" t="s">
        <v>553</v>
      </c>
      <c r="E16" s="78"/>
      <c r="F16" s="91"/>
      <c r="G16" s="90" t="s">
        <v>553</v>
      </c>
      <c r="H16" s="78"/>
      <c r="I16" s="92">
        <f>I11</f>
        <v>69917</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32762</v>
      </c>
      <c r="D26" s="81" t="s">
        <v>634</v>
      </c>
      <c r="E26" s="85" t="s">
        <v>633</v>
      </c>
      <c r="F26" s="82"/>
      <c r="G26" s="88" t="s">
        <v>632</v>
      </c>
      <c r="H26" s="68" t="s">
        <v>631</v>
      </c>
      <c r="I26" s="87">
        <f>+B12</f>
        <v>60842</v>
      </c>
    </row>
    <row r="27" spans="2:9" x14ac:dyDescent="0.2">
      <c r="B27" s="84">
        <v>26921</v>
      </c>
      <c r="D27" s="85" t="s">
        <v>630</v>
      </c>
      <c r="F27" s="82"/>
      <c r="G27" s="83"/>
      <c r="H27" s="83"/>
      <c r="I27" s="87"/>
    </row>
    <row r="28" spans="2:9" x14ac:dyDescent="0.2">
      <c r="B28" s="84">
        <f>B29+B30</f>
        <v>5841</v>
      </c>
      <c r="D28" s="85" t="s">
        <v>629</v>
      </c>
      <c r="F28" s="82"/>
      <c r="G28" s="83"/>
      <c r="H28" s="83"/>
      <c r="I28" s="87"/>
    </row>
    <row r="29" spans="2:9" x14ac:dyDescent="0.2">
      <c r="B29" s="84">
        <v>5828</v>
      </c>
      <c r="D29" s="85" t="s">
        <v>628</v>
      </c>
      <c r="F29" s="82"/>
      <c r="G29" s="83"/>
      <c r="H29" s="83"/>
      <c r="I29" s="87"/>
    </row>
    <row r="30" spans="2:9" x14ac:dyDescent="0.2">
      <c r="B30" s="84">
        <v>13</v>
      </c>
      <c r="D30" s="85" t="s">
        <v>627</v>
      </c>
      <c r="F30" s="82"/>
      <c r="G30" s="83"/>
      <c r="H30" s="83"/>
      <c r="I30" s="87"/>
    </row>
    <row r="31" spans="2:9" ht="12.75" customHeight="1" x14ac:dyDescent="0.2">
      <c r="B31" s="84">
        <v>473</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27607</v>
      </c>
      <c r="D33" s="85" t="s">
        <v>621</v>
      </c>
      <c r="E33" s="66" t="s">
        <v>620</v>
      </c>
      <c r="F33" s="82"/>
      <c r="G33" s="83"/>
      <c r="H33" s="83"/>
      <c r="I33" s="87"/>
    </row>
    <row r="34" spans="2:9" x14ac:dyDescent="0.2">
      <c r="B34" s="84"/>
      <c r="F34" s="82"/>
      <c r="G34" s="83"/>
      <c r="H34" s="83"/>
      <c r="I34" s="87"/>
    </row>
    <row r="35" spans="2:9" x14ac:dyDescent="0.2">
      <c r="B35" s="89">
        <f>B26+B31+B32+B33</f>
        <v>60842</v>
      </c>
      <c r="C35" s="78"/>
      <c r="D35" s="90" t="s">
        <v>553</v>
      </c>
      <c r="E35" s="78"/>
      <c r="F35" s="91"/>
      <c r="G35" s="90" t="s">
        <v>553</v>
      </c>
      <c r="H35" s="78"/>
      <c r="I35" s="92">
        <f>I26</f>
        <v>60842</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22361</v>
      </c>
      <c r="D42" s="81" t="s">
        <v>619</v>
      </c>
      <c r="E42" s="88" t="s">
        <v>618</v>
      </c>
      <c r="F42" s="82"/>
      <c r="G42" s="85" t="s">
        <v>621</v>
      </c>
      <c r="H42" s="66" t="s">
        <v>620</v>
      </c>
      <c r="I42" s="87">
        <f>+B33</f>
        <v>27607</v>
      </c>
    </row>
    <row r="43" spans="2:9" ht="15" x14ac:dyDescent="0.2">
      <c r="B43" s="84">
        <v>26</v>
      </c>
      <c r="C43" s="58"/>
      <c r="D43" s="95" t="s">
        <v>617</v>
      </c>
      <c r="F43" s="62"/>
      <c r="G43" s="79" t="s">
        <v>619</v>
      </c>
      <c r="H43" s="96" t="s">
        <v>618</v>
      </c>
      <c r="I43" s="87">
        <f>I44+I45+I47+I48+I49</f>
        <v>2011</v>
      </c>
    </row>
    <row r="44" spans="2:9" x14ac:dyDescent="0.2">
      <c r="B44" s="84">
        <v>22335</v>
      </c>
      <c r="D44" s="85" t="s">
        <v>616</v>
      </c>
      <c r="F44" s="82"/>
      <c r="G44" s="95" t="s">
        <v>617</v>
      </c>
      <c r="I44" s="87">
        <v>2011</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7257</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29618</v>
      </c>
      <c r="C52" s="78"/>
      <c r="D52" s="78" t="s">
        <v>553</v>
      </c>
      <c r="E52" s="78"/>
      <c r="F52" s="91"/>
      <c r="G52" s="78" t="s">
        <v>553</v>
      </c>
      <c r="H52" s="78"/>
      <c r="I52" s="92">
        <f>I42+I43+I50</f>
        <v>29618</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7257</v>
      </c>
    </row>
    <row r="60" spans="2:9" x14ac:dyDescent="0.2">
      <c r="B60" s="84">
        <v>0</v>
      </c>
      <c r="D60" s="85" t="s">
        <v>605</v>
      </c>
      <c r="F60" s="82"/>
      <c r="G60" s="88" t="s">
        <v>604</v>
      </c>
      <c r="H60" s="85"/>
      <c r="I60" s="87">
        <f>I61+I62</f>
        <v>13</v>
      </c>
    </row>
    <row r="61" spans="2:9" x14ac:dyDescent="0.2">
      <c r="B61" s="84">
        <v>0</v>
      </c>
      <c r="D61" s="85" t="s">
        <v>603</v>
      </c>
      <c r="F61" s="82"/>
      <c r="G61" s="88" t="s">
        <v>602</v>
      </c>
      <c r="I61" s="87">
        <v>0</v>
      </c>
    </row>
    <row r="62" spans="2:9" x14ac:dyDescent="0.2">
      <c r="B62" s="84">
        <v>13</v>
      </c>
      <c r="D62" s="81" t="s">
        <v>601</v>
      </c>
      <c r="E62" s="85" t="s">
        <v>600</v>
      </c>
      <c r="F62" s="82"/>
      <c r="G62" s="88" t="s">
        <v>599</v>
      </c>
      <c r="I62" s="87">
        <v>13</v>
      </c>
    </row>
    <row r="63" spans="2:9" x14ac:dyDescent="0.2">
      <c r="B63" s="84"/>
      <c r="E63" s="85" t="s">
        <v>598</v>
      </c>
      <c r="F63" s="82"/>
      <c r="G63" s="83" t="s">
        <v>597</v>
      </c>
      <c r="H63" s="81" t="s">
        <v>596</v>
      </c>
      <c r="I63" s="87">
        <f>I64+I65+I66</f>
        <v>0</v>
      </c>
    </row>
    <row r="64" spans="2:9" x14ac:dyDescent="0.2">
      <c r="B64" s="84">
        <f>B65+B66+B67</f>
        <v>1886</v>
      </c>
      <c r="D64" s="81" t="s">
        <v>597</v>
      </c>
      <c r="E64" s="81" t="s">
        <v>596</v>
      </c>
      <c r="F64" s="82"/>
      <c r="G64" s="85" t="s">
        <v>595</v>
      </c>
      <c r="I64" s="87">
        <v>0</v>
      </c>
    </row>
    <row r="65" spans="2:9" x14ac:dyDescent="0.2">
      <c r="B65" s="84">
        <v>19</v>
      </c>
      <c r="D65" s="85" t="s">
        <v>595</v>
      </c>
      <c r="F65" s="82"/>
      <c r="G65" s="88" t="s">
        <v>594</v>
      </c>
      <c r="I65" s="87">
        <v>0</v>
      </c>
    </row>
    <row r="66" spans="2:9" x14ac:dyDescent="0.2">
      <c r="B66" s="84">
        <v>0</v>
      </c>
      <c r="D66" s="85" t="s">
        <v>594</v>
      </c>
      <c r="F66" s="82"/>
      <c r="G66" s="88" t="s">
        <v>593</v>
      </c>
      <c r="I66" s="87">
        <v>0</v>
      </c>
    </row>
    <row r="67" spans="2:9" x14ac:dyDescent="0.2">
      <c r="B67" s="84">
        <v>1867</v>
      </c>
      <c r="D67" s="85" t="s">
        <v>593</v>
      </c>
      <c r="F67" s="82"/>
      <c r="G67" s="83"/>
      <c r="H67" s="83"/>
      <c r="I67" s="87"/>
    </row>
    <row r="68" spans="2:9" x14ac:dyDescent="0.2">
      <c r="B68" s="84">
        <f>I70-B59-B62-B64</f>
        <v>5371</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7270</v>
      </c>
      <c r="C70" s="78"/>
      <c r="D70" s="78" t="s">
        <v>553</v>
      </c>
      <c r="E70" s="78"/>
      <c r="F70" s="91"/>
      <c r="G70" s="78" t="s">
        <v>553</v>
      </c>
      <c r="H70" s="78"/>
      <c r="I70" s="92">
        <f>I59+I60+I63</f>
        <v>7270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5371</v>
      </c>
    </row>
    <row r="78" spans="2:9" x14ac:dyDescent="0.2">
      <c r="B78" s="84"/>
      <c r="E78" s="85" t="s">
        <v>585</v>
      </c>
      <c r="F78" s="82"/>
      <c r="G78" s="88"/>
      <c r="H78" s="85"/>
      <c r="I78" s="87"/>
    </row>
    <row r="79" spans="2:9" x14ac:dyDescent="0.2">
      <c r="B79" s="84">
        <f>I82-B77</f>
        <v>5371</v>
      </c>
      <c r="D79" s="85" t="s">
        <v>580</v>
      </c>
      <c r="E79" s="68" t="s">
        <v>584</v>
      </c>
      <c r="F79" s="82"/>
      <c r="G79" s="83"/>
      <c r="H79" s="83"/>
      <c r="I79" s="87"/>
    </row>
    <row r="80" spans="2:9" x14ac:dyDescent="0.2">
      <c r="B80" s="84">
        <f>B79-B13</f>
        <v>2912</v>
      </c>
      <c r="D80" s="85" t="s">
        <v>583</v>
      </c>
      <c r="E80" s="66" t="s">
        <v>579</v>
      </c>
      <c r="F80" s="82"/>
      <c r="G80" s="83"/>
      <c r="H80" s="83"/>
      <c r="I80" s="87"/>
    </row>
    <row r="81" spans="2:9" x14ac:dyDescent="0.2">
      <c r="B81" s="84"/>
      <c r="F81" s="82"/>
      <c r="G81" s="83"/>
      <c r="H81" s="83"/>
      <c r="I81" s="87"/>
    </row>
    <row r="82" spans="2:9" x14ac:dyDescent="0.2">
      <c r="B82" s="89">
        <f>B77+B79</f>
        <v>5371</v>
      </c>
      <c r="C82" s="78"/>
      <c r="D82" s="78" t="s">
        <v>553</v>
      </c>
      <c r="E82" s="78"/>
      <c r="F82" s="91"/>
      <c r="G82" s="78" t="s">
        <v>553</v>
      </c>
      <c r="H82" s="78"/>
      <c r="I82" s="92">
        <f>I77</f>
        <v>5371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2382</v>
      </c>
      <c r="D92" s="85" t="s">
        <v>567</v>
      </c>
      <c r="E92" s="66" t="s">
        <v>566</v>
      </c>
      <c r="F92" s="82"/>
      <c r="G92" s="85" t="s">
        <v>580</v>
      </c>
      <c r="H92" s="66" t="s">
        <v>579</v>
      </c>
      <c r="I92" s="87">
        <f>+B80</f>
        <v>2912</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-530</v>
      </c>
    </row>
    <row r="97" spans="2:9" x14ac:dyDescent="0.2">
      <c r="B97" s="98"/>
      <c r="C97" s="99"/>
      <c r="D97" s="99"/>
      <c r="E97" s="85"/>
      <c r="F97" s="100"/>
      <c r="G97" s="88" t="s">
        <v>572</v>
      </c>
      <c r="H97" s="101"/>
      <c r="I97" s="87">
        <v>-530</v>
      </c>
    </row>
    <row r="98" spans="2:9" x14ac:dyDescent="0.2">
      <c r="B98" s="84"/>
      <c r="F98" s="82"/>
      <c r="G98" s="83"/>
      <c r="H98" s="83"/>
      <c r="I98" s="87"/>
    </row>
    <row r="99" spans="2:9" x14ac:dyDescent="0.2">
      <c r="B99" s="89">
        <f>B92</f>
        <v>2382</v>
      </c>
      <c r="C99" s="78"/>
      <c r="D99" s="78" t="s">
        <v>553</v>
      </c>
      <c r="E99" s="78"/>
      <c r="F99" s="91"/>
      <c r="G99" s="78" t="s">
        <v>553</v>
      </c>
      <c r="H99" s="78"/>
      <c r="I99" s="92">
        <f>I92+I93+I96</f>
        <v>2382</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944</v>
      </c>
      <c r="D106" s="85" t="s">
        <v>570</v>
      </c>
      <c r="E106" s="103" t="s">
        <v>569</v>
      </c>
      <c r="F106" s="82"/>
      <c r="G106" s="83"/>
      <c r="H106" s="83"/>
      <c r="I106" s="82"/>
    </row>
    <row r="107" spans="2:9" x14ac:dyDescent="0.2">
      <c r="B107" s="84">
        <v>944</v>
      </c>
      <c r="D107" s="85" t="s">
        <v>568</v>
      </c>
      <c r="E107" s="85"/>
      <c r="F107" s="82"/>
      <c r="G107" s="85" t="s">
        <v>567</v>
      </c>
      <c r="H107" s="68" t="s">
        <v>566</v>
      </c>
      <c r="I107" s="87"/>
    </row>
    <row r="108" spans="2:9" x14ac:dyDescent="0.2">
      <c r="B108" s="84">
        <f>-B13</f>
        <v>-2459</v>
      </c>
      <c r="D108" s="85" t="s">
        <v>565</v>
      </c>
      <c r="E108" s="86" t="s">
        <v>564</v>
      </c>
      <c r="F108" s="82"/>
      <c r="G108" s="85"/>
      <c r="H108" s="67" t="s">
        <v>563</v>
      </c>
      <c r="I108" s="87">
        <f>B92</f>
        <v>2382</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45</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3852</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2382</v>
      </c>
      <c r="C115" s="78"/>
      <c r="D115" s="78" t="s">
        <v>553</v>
      </c>
      <c r="E115" s="106"/>
      <c r="F115" s="91"/>
      <c r="G115" s="78" t="s">
        <v>553</v>
      </c>
      <c r="H115" s="78"/>
      <c r="I115" s="92">
        <f>I108</f>
        <v>2382</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3852</v>
      </c>
    </row>
    <row r="123" spans="2:9" ht="15" x14ac:dyDescent="0.2">
      <c r="B123" s="84">
        <f>B125+B128+B131+B134+B137+B142+B143+B144</f>
        <v>-1135</v>
      </c>
      <c r="C123" s="79"/>
      <c r="D123" s="58"/>
      <c r="E123" s="85" t="s">
        <v>548</v>
      </c>
      <c r="F123" s="58"/>
      <c r="G123" s="58"/>
      <c r="H123" s="58"/>
      <c r="I123" s="87">
        <f>I125+I128+I131+I134+I137+I142+I143+I144</f>
        <v>-4987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-16164</v>
      </c>
      <c r="E128" s="85" t="s">
        <v>544</v>
      </c>
      <c r="I128" s="87">
        <f>I129+I130</f>
        <v>0</v>
      </c>
    </row>
    <row r="129" spans="2:9" x14ac:dyDescent="0.2">
      <c r="B129" s="84">
        <v>-16164</v>
      </c>
      <c r="E129" s="85" t="s">
        <v>543</v>
      </c>
      <c r="I129" s="87">
        <v>0</v>
      </c>
    </row>
    <row r="130" spans="2:9" x14ac:dyDescent="0.2">
      <c r="B130" s="84">
        <v>0</v>
      </c>
      <c r="E130" s="85" t="s">
        <v>542</v>
      </c>
      <c r="I130" s="87">
        <v>0</v>
      </c>
    </row>
    <row r="131" spans="2:9" x14ac:dyDescent="0.2">
      <c r="B131" s="84">
        <f>B132+B133</f>
        <v>7095</v>
      </c>
      <c r="E131" s="85" t="s">
        <v>541</v>
      </c>
      <c r="I131" s="87">
        <f>I132+I133</f>
        <v>0</v>
      </c>
    </row>
    <row r="132" spans="2:9" x14ac:dyDescent="0.2">
      <c r="B132" s="84">
        <v>0</v>
      </c>
      <c r="E132" s="85" t="s">
        <v>540</v>
      </c>
      <c r="I132" s="87">
        <v>0</v>
      </c>
    </row>
    <row r="133" spans="2:9" x14ac:dyDescent="0.2">
      <c r="B133" s="84">
        <v>7095</v>
      </c>
      <c r="E133" s="85" t="s">
        <v>539</v>
      </c>
      <c r="I133" s="87">
        <v>0</v>
      </c>
    </row>
    <row r="134" spans="2:9" x14ac:dyDescent="0.2">
      <c r="B134" s="84">
        <f>B135+B136</f>
        <v>7289</v>
      </c>
      <c r="E134" s="85" t="s">
        <v>538</v>
      </c>
      <c r="I134" s="87">
        <f>I135+I136</f>
        <v>0</v>
      </c>
    </row>
    <row r="135" spans="2:9" x14ac:dyDescent="0.2">
      <c r="B135" s="84">
        <v>7276</v>
      </c>
      <c r="E135" s="85" t="s">
        <v>537</v>
      </c>
      <c r="I135" s="87">
        <v>0</v>
      </c>
    </row>
    <row r="136" spans="2:9" x14ac:dyDescent="0.2">
      <c r="B136" s="84">
        <v>13</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645</v>
      </c>
      <c r="C144" s="85" t="s">
        <v>528</v>
      </c>
      <c r="E144" s="85" t="s">
        <v>528</v>
      </c>
      <c r="I144" s="87">
        <f>I145+I146</f>
        <v>-4987</v>
      </c>
    </row>
    <row r="145" spans="2:9" x14ac:dyDescent="0.2">
      <c r="B145" s="84">
        <v>-7843</v>
      </c>
      <c r="C145" s="85" t="s">
        <v>527</v>
      </c>
      <c r="E145" s="85" t="s">
        <v>527</v>
      </c>
      <c r="I145" s="87">
        <v>-320</v>
      </c>
    </row>
    <row r="146" spans="2:9" x14ac:dyDescent="0.2">
      <c r="B146" s="89">
        <v>8488</v>
      </c>
      <c r="C146" s="108" t="s">
        <v>526</v>
      </c>
      <c r="D146" s="109"/>
      <c r="E146" s="108" t="s">
        <v>526</v>
      </c>
      <c r="F146" s="109"/>
      <c r="G146" s="109"/>
      <c r="H146" s="109"/>
      <c r="I146" s="92">
        <v>-4667</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671</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215708</v>
      </c>
      <c r="D11" s="81" t="s">
        <v>645</v>
      </c>
      <c r="E11" s="85" t="s">
        <v>644</v>
      </c>
      <c r="F11" s="82"/>
      <c r="G11" s="83" t="s">
        <v>643</v>
      </c>
      <c r="H11" s="86" t="s">
        <v>642</v>
      </c>
      <c r="I11" s="87">
        <f>I12+I13</f>
        <v>398737</v>
      </c>
    </row>
    <row r="12" spans="2:14" x14ac:dyDescent="0.2">
      <c r="B12" s="84">
        <f>I11-B11</f>
        <v>183029</v>
      </c>
      <c r="D12" s="85" t="s">
        <v>632</v>
      </c>
      <c r="E12" s="66" t="s">
        <v>631</v>
      </c>
      <c r="F12" s="82"/>
      <c r="G12" s="88" t="s">
        <v>641</v>
      </c>
      <c r="H12" s="83"/>
      <c r="I12" s="87">
        <v>398737</v>
      </c>
    </row>
    <row r="13" spans="2:14" x14ac:dyDescent="0.2">
      <c r="B13" s="84">
        <v>9775</v>
      </c>
      <c r="D13" s="81" t="s">
        <v>640</v>
      </c>
      <c r="E13" s="85" t="s">
        <v>564</v>
      </c>
      <c r="F13" s="82"/>
      <c r="G13" s="88" t="s">
        <v>639</v>
      </c>
      <c r="I13" s="87">
        <v>0</v>
      </c>
    </row>
    <row r="14" spans="2:14" x14ac:dyDescent="0.2">
      <c r="B14" s="84">
        <f>B12-B13</f>
        <v>173254</v>
      </c>
      <c r="D14" s="81" t="s">
        <v>638</v>
      </c>
      <c r="E14" s="66" t="s">
        <v>637</v>
      </c>
      <c r="F14" s="82"/>
      <c r="G14" s="88"/>
      <c r="H14" s="83"/>
      <c r="I14" s="87"/>
    </row>
    <row r="15" spans="2:14" ht="7.15" customHeight="1" x14ac:dyDescent="0.2">
      <c r="B15" s="84"/>
      <c r="F15" s="82"/>
      <c r="G15" s="83"/>
      <c r="H15" s="83"/>
      <c r="I15" s="87"/>
    </row>
    <row r="16" spans="2:14" x14ac:dyDescent="0.2">
      <c r="B16" s="89">
        <f>B11+B12</f>
        <v>398737</v>
      </c>
      <c r="C16" s="78"/>
      <c r="D16" s="90" t="s">
        <v>553</v>
      </c>
      <c r="E16" s="78"/>
      <c r="F16" s="91"/>
      <c r="G16" s="90" t="s">
        <v>553</v>
      </c>
      <c r="H16" s="78"/>
      <c r="I16" s="92">
        <f>I11</f>
        <v>398737</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49691</v>
      </c>
      <c r="D26" s="81" t="s">
        <v>634</v>
      </c>
      <c r="E26" s="85" t="s">
        <v>633</v>
      </c>
      <c r="F26" s="82"/>
      <c r="G26" s="88" t="s">
        <v>632</v>
      </c>
      <c r="H26" s="68" t="s">
        <v>631</v>
      </c>
      <c r="I26" s="87">
        <f>+B12</f>
        <v>183029</v>
      </c>
    </row>
    <row r="27" spans="2:9" x14ac:dyDescent="0.2">
      <c r="B27" s="84">
        <v>40926</v>
      </c>
      <c r="D27" s="85" t="s">
        <v>630</v>
      </c>
      <c r="F27" s="82"/>
      <c r="G27" s="83"/>
      <c r="H27" s="83"/>
      <c r="I27" s="87"/>
    </row>
    <row r="28" spans="2:9" x14ac:dyDescent="0.2">
      <c r="B28" s="84">
        <f>B29+B30</f>
        <v>8765</v>
      </c>
      <c r="D28" s="85" t="s">
        <v>629</v>
      </c>
      <c r="F28" s="82"/>
      <c r="G28" s="83"/>
      <c r="H28" s="83"/>
      <c r="I28" s="87"/>
    </row>
    <row r="29" spans="2:9" x14ac:dyDescent="0.2">
      <c r="B29" s="84">
        <v>8735</v>
      </c>
      <c r="D29" s="85" t="s">
        <v>628</v>
      </c>
      <c r="F29" s="82"/>
      <c r="G29" s="83"/>
      <c r="H29" s="83"/>
      <c r="I29" s="87"/>
    </row>
    <row r="30" spans="2:9" x14ac:dyDescent="0.2">
      <c r="B30" s="84">
        <v>30</v>
      </c>
      <c r="D30" s="85" t="s">
        <v>627</v>
      </c>
      <c r="F30" s="82"/>
      <c r="G30" s="83"/>
      <c r="H30" s="83"/>
      <c r="I30" s="87"/>
    </row>
    <row r="31" spans="2:9" ht="12.75" customHeight="1" x14ac:dyDescent="0.2">
      <c r="B31" s="84">
        <v>12772</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120566</v>
      </c>
      <c r="D33" s="85" t="s">
        <v>621</v>
      </c>
      <c r="E33" s="66" t="s">
        <v>620</v>
      </c>
      <c r="F33" s="82"/>
      <c r="G33" s="83"/>
      <c r="H33" s="83"/>
      <c r="I33" s="87"/>
    </row>
    <row r="34" spans="2:9" x14ac:dyDescent="0.2">
      <c r="B34" s="84"/>
      <c r="F34" s="82"/>
      <c r="G34" s="83"/>
      <c r="H34" s="83"/>
      <c r="I34" s="87"/>
    </row>
    <row r="35" spans="2:9" x14ac:dyDescent="0.2">
      <c r="B35" s="89">
        <f>B26+B31+B32+B33</f>
        <v>183029</v>
      </c>
      <c r="C35" s="78"/>
      <c r="D35" s="90" t="s">
        <v>553</v>
      </c>
      <c r="E35" s="78"/>
      <c r="F35" s="91"/>
      <c r="G35" s="90" t="s">
        <v>553</v>
      </c>
      <c r="H35" s="78"/>
      <c r="I35" s="92">
        <f>I26</f>
        <v>183029</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167180</v>
      </c>
      <c r="D42" s="81" t="s">
        <v>619</v>
      </c>
      <c r="E42" s="88" t="s">
        <v>618</v>
      </c>
      <c r="F42" s="82"/>
      <c r="G42" s="85" t="s">
        <v>621</v>
      </c>
      <c r="H42" s="66" t="s">
        <v>620</v>
      </c>
      <c r="I42" s="87">
        <f>+B33</f>
        <v>120566</v>
      </c>
    </row>
    <row r="43" spans="2:9" ht="15" x14ac:dyDescent="0.2">
      <c r="B43" s="84">
        <v>24045</v>
      </c>
      <c r="C43" s="58"/>
      <c r="D43" s="95" t="s">
        <v>617</v>
      </c>
      <c r="F43" s="62"/>
      <c r="G43" s="79" t="s">
        <v>619</v>
      </c>
      <c r="H43" s="96" t="s">
        <v>618</v>
      </c>
      <c r="I43" s="87">
        <f>I44+I45+I47+I48+I49</f>
        <v>258850</v>
      </c>
    </row>
    <row r="44" spans="2:9" x14ac:dyDescent="0.2">
      <c r="B44" s="84">
        <v>22685</v>
      </c>
      <c r="D44" s="85" t="s">
        <v>616</v>
      </c>
      <c r="F44" s="82"/>
      <c r="G44" s="95" t="s">
        <v>617</v>
      </c>
      <c r="I44" s="87">
        <v>241878</v>
      </c>
    </row>
    <row r="45" spans="2:9" x14ac:dyDescent="0.2">
      <c r="B45" s="84">
        <v>0</v>
      </c>
      <c r="D45" s="85" t="s">
        <v>615</v>
      </c>
      <c r="E45" s="80"/>
      <c r="F45" s="82"/>
      <c r="G45" s="85" t="s">
        <v>616</v>
      </c>
      <c r="I45" s="87">
        <v>16972</v>
      </c>
    </row>
    <row r="46" spans="2:9" x14ac:dyDescent="0.2">
      <c r="B46" s="84"/>
      <c r="E46" s="97" t="s">
        <v>614</v>
      </c>
      <c r="F46" s="82"/>
      <c r="G46" s="85" t="s">
        <v>615</v>
      </c>
      <c r="H46" s="80"/>
      <c r="I46" s="87"/>
    </row>
    <row r="47" spans="2:9" x14ac:dyDescent="0.2">
      <c r="B47" s="84">
        <v>120450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212236</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379416</v>
      </c>
      <c r="C52" s="78"/>
      <c r="D52" s="78" t="s">
        <v>553</v>
      </c>
      <c r="E52" s="78"/>
      <c r="F52" s="91"/>
      <c r="G52" s="78" t="s">
        <v>553</v>
      </c>
      <c r="H52" s="78"/>
      <c r="I52" s="92">
        <f>I42+I43+I50</f>
        <v>379416</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155032</v>
      </c>
      <c r="D59" s="81" t="s">
        <v>609</v>
      </c>
      <c r="E59" s="86" t="s">
        <v>608</v>
      </c>
      <c r="F59" s="82"/>
      <c r="G59" s="88" t="s">
        <v>607</v>
      </c>
      <c r="H59" s="66" t="s">
        <v>606</v>
      </c>
      <c r="I59" s="87">
        <f>+B49</f>
        <v>212236</v>
      </c>
    </row>
    <row r="60" spans="2:9" x14ac:dyDescent="0.2">
      <c r="B60" s="84">
        <v>155032</v>
      </c>
      <c r="D60" s="85" t="s">
        <v>605</v>
      </c>
      <c r="F60" s="82"/>
      <c r="G60" s="88" t="s">
        <v>604</v>
      </c>
      <c r="H60" s="85"/>
      <c r="I60" s="87">
        <f>I61+I62</f>
        <v>30</v>
      </c>
    </row>
    <row r="61" spans="2:9" x14ac:dyDescent="0.2">
      <c r="B61" s="84">
        <v>0</v>
      </c>
      <c r="D61" s="85" t="s">
        <v>603</v>
      </c>
      <c r="F61" s="82"/>
      <c r="G61" s="88" t="s">
        <v>602</v>
      </c>
      <c r="I61" s="87">
        <v>0</v>
      </c>
    </row>
    <row r="62" spans="2:9" x14ac:dyDescent="0.2">
      <c r="B62" s="84">
        <v>30</v>
      </c>
      <c r="D62" s="81" t="s">
        <v>601</v>
      </c>
      <c r="E62" s="85" t="s">
        <v>600</v>
      </c>
      <c r="F62" s="82"/>
      <c r="G62" s="88" t="s">
        <v>599</v>
      </c>
      <c r="I62" s="87">
        <v>30</v>
      </c>
    </row>
    <row r="63" spans="2:9" x14ac:dyDescent="0.2">
      <c r="B63" s="84"/>
      <c r="E63" s="85" t="s">
        <v>598</v>
      </c>
      <c r="F63" s="82"/>
      <c r="G63" s="83" t="s">
        <v>597</v>
      </c>
      <c r="H63" s="81" t="s">
        <v>596</v>
      </c>
      <c r="I63" s="87">
        <f>I64+I65+I66</f>
        <v>958475</v>
      </c>
    </row>
    <row r="64" spans="2:9" x14ac:dyDescent="0.2">
      <c r="B64" s="84">
        <f>B65+B66+B67</f>
        <v>958475</v>
      </c>
      <c r="D64" s="81" t="s">
        <v>597</v>
      </c>
      <c r="E64" s="81" t="s">
        <v>596</v>
      </c>
      <c r="F64" s="82"/>
      <c r="G64" s="85" t="s">
        <v>595</v>
      </c>
      <c r="I64" s="87">
        <v>958475</v>
      </c>
    </row>
    <row r="65" spans="2:9" x14ac:dyDescent="0.2">
      <c r="B65" s="84">
        <v>0</v>
      </c>
      <c r="D65" s="85" t="s">
        <v>595</v>
      </c>
      <c r="F65" s="82"/>
      <c r="G65" s="88" t="s">
        <v>594</v>
      </c>
      <c r="I65" s="87">
        <v>0</v>
      </c>
    </row>
    <row r="66" spans="2:9" x14ac:dyDescent="0.2">
      <c r="B66" s="84">
        <v>958475</v>
      </c>
      <c r="D66" s="85" t="s">
        <v>594</v>
      </c>
      <c r="F66" s="82"/>
      <c r="G66" s="88" t="s">
        <v>593</v>
      </c>
      <c r="I66" s="87">
        <v>0</v>
      </c>
    </row>
    <row r="67" spans="2:9" x14ac:dyDescent="0.2">
      <c r="B67" s="84">
        <v>0</v>
      </c>
      <c r="D67" s="85" t="s">
        <v>593</v>
      </c>
      <c r="F67" s="82"/>
      <c r="G67" s="83"/>
      <c r="H67" s="83"/>
      <c r="I67" s="87"/>
    </row>
    <row r="68" spans="2:9" x14ac:dyDescent="0.2">
      <c r="B68" s="84">
        <f>I70-B59-B62-B64</f>
        <v>57204</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1170741</v>
      </c>
      <c r="C70" s="78"/>
      <c r="D70" s="78" t="s">
        <v>553</v>
      </c>
      <c r="E70" s="78"/>
      <c r="F70" s="91"/>
      <c r="G70" s="78" t="s">
        <v>553</v>
      </c>
      <c r="H70" s="78"/>
      <c r="I70" s="92">
        <f>I59+I60+I63</f>
        <v>1170741</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57204</v>
      </c>
    </row>
    <row r="78" spans="2:9" x14ac:dyDescent="0.2">
      <c r="B78" s="84"/>
      <c r="E78" s="85" t="s">
        <v>585</v>
      </c>
      <c r="F78" s="82"/>
      <c r="G78" s="88"/>
      <c r="H78" s="85"/>
      <c r="I78" s="87"/>
    </row>
    <row r="79" spans="2:9" x14ac:dyDescent="0.2">
      <c r="B79" s="84">
        <f>I82-B77</f>
        <v>57204</v>
      </c>
      <c r="D79" s="85" t="s">
        <v>580</v>
      </c>
      <c r="E79" s="68" t="s">
        <v>584</v>
      </c>
      <c r="F79" s="82"/>
      <c r="G79" s="83"/>
      <c r="H79" s="83"/>
      <c r="I79" s="87"/>
    </row>
    <row r="80" spans="2:9" x14ac:dyDescent="0.2">
      <c r="B80" s="84">
        <f>B79-B13</f>
        <v>47429</v>
      </c>
      <c r="D80" s="85" t="s">
        <v>583</v>
      </c>
      <c r="E80" s="66" t="s">
        <v>579</v>
      </c>
      <c r="F80" s="82"/>
      <c r="G80" s="83"/>
      <c r="H80" s="83"/>
      <c r="I80" s="87"/>
    </row>
    <row r="81" spans="2:9" x14ac:dyDescent="0.2">
      <c r="B81" s="84"/>
      <c r="F81" s="82"/>
      <c r="G81" s="83"/>
      <c r="H81" s="83"/>
      <c r="I81" s="87"/>
    </row>
    <row r="82" spans="2:9" x14ac:dyDescent="0.2">
      <c r="B82" s="89">
        <f>B77+B79</f>
        <v>57204</v>
      </c>
      <c r="C82" s="78"/>
      <c r="D82" s="78" t="s">
        <v>553</v>
      </c>
      <c r="E82" s="78"/>
      <c r="F82" s="91"/>
      <c r="G82" s="78" t="s">
        <v>553</v>
      </c>
      <c r="H82" s="78"/>
      <c r="I82" s="92">
        <f>I77</f>
        <v>57204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47429</v>
      </c>
      <c r="D92" s="85" t="s">
        <v>567</v>
      </c>
      <c r="E92" s="66" t="s">
        <v>566</v>
      </c>
      <c r="F92" s="82"/>
      <c r="G92" s="85" t="s">
        <v>580</v>
      </c>
      <c r="H92" s="66" t="s">
        <v>579</v>
      </c>
      <c r="I92" s="87">
        <f>+B80</f>
        <v>47429</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47429</v>
      </c>
      <c r="C99" s="78"/>
      <c r="D99" s="78" t="s">
        <v>553</v>
      </c>
      <c r="E99" s="78"/>
      <c r="F99" s="91"/>
      <c r="G99" s="78" t="s">
        <v>553</v>
      </c>
      <c r="H99" s="78"/>
      <c r="I99" s="92">
        <f>I92+I93+I96</f>
        <v>47429</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45966</v>
      </c>
      <c r="D106" s="85" t="s">
        <v>570</v>
      </c>
      <c r="E106" s="103" t="s">
        <v>569</v>
      </c>
      <c r="F106" s="82"/>
      <c r="G106" s="83"/>
      <c r="H106" s="83"/>
      <c r="I106" s="82"/>
    </row>
    <row r="107" spans="2:9" x14ac:dyDescent="0.2">
      <c r="B107" s="84">
        <v>45966</v>
      </c>
      <c r="D107" s="85" t="s">
        <v>568</v>
      </c>
      <c r="E107" s="85"/>
      <c r="F107" s="82"/>
      <c r="G107" s="85" t="s">
        <v>567</v>
      </c>
      <c r="H107" s="68" t="s">
        <v>566</v>
      </c>
      <c r="I107" s="87"/>
    </row>
    <row r="108" spans="2:9" x14ac:dyDescent="0.2">
      <c r="B108" s="84">
        <f>-B13</f>
        <v>-9775</v>
      </c>
      <c r="D108" s="85" t="s">
        <v>565</v>
      </c>
      <c r="E108" s="86" t="s">
        <v>564</v>
      </c>
      <c r="F108" s="82"/>
      <c r="G108" s="85"/>
      <c r="H108" s="67" t="s">
        <v>563</v>
      </c>
      <c r="I108" s="87">
        <f>B92</f>
        <v>47429</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11238</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47429</v>
      </c>
      <c r="C115" s="78"/>
      <c r="D115" s="78" t="s">
        <v>553</v>
      </c>
      <c r="E115" s="106"/>
      <c r="F115" s="91"/>
      <c r="G115" s="78" t="s">
        <v>553</v>
      </c>
      <c r="H115" s="78"/>
      <c r="I115" s="92">
        <f>I108</f>
        <v>47429</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11238</v>
      </c>
    </row>
    <row r="123" spans="2:9" ht="15" x14ac:dyDescent="0.2">
      <c r="B123" s="84">
        <f>B125+B128+B131+B134+B137+B142+B143+B144</f>
        <v>518536</v>
      </c>
      <c r="C123" s="79"/>
      <c r="D123" s="58"/>
      <c r="E123" s="85" t="s">
        <v>548</v>
      </c>
      <c r="F123" s="58"/>
      <c r="G123" s="58"/>
      <c r="H123" s="58"/>
      <c r="I123" s="87">
        <f>I125+I128+I131+I134+I137+I142+I143+I144</f>
        <v>507298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-56108</v>
      </c>
      <c r="E128" s="85" t="s">
        <v>544</v>
      </c>
      <c r="I128" s="87">
        <f>I129+I130</f>
        <v>-3037</v>
      </c>
    </row>
    <row r="129" spans="2:9" x14ac:dyDescent="0.2">
      <c r="B129" s="84">
        <v>-11126</v>
      </c>
      <c r="E129" s="85" t="s">
        <v>543</v>
      </c>
      <c r="I129" s="87">
        <v>0</v>
      </c>
    </row>
    <row r="130" spans="2:9" x14ac:dyDescent="0.2">
      <c r="B130" s="84">
        <v>-44982</v>
      </c>
      <c r="E130" s="85" t="s">
        <v>542</v>
      </c>
      <c r="I130" s="87">
        <v>-3037</v>
      </c>
    </row>
    <row r="131" spans="2:9" x14ac:dyDescent="0.2">
      <c r="B131" s="84">
        <f>B132+B133</f>
        <v>679785</v>
      </c>
      <c r="E131" s="85" t="s">
        <v>541</v>
      </c>
      <c r="I131" s="87">
        <f>I132+I133</f>
        <v>0</v>
      </c>
    </row>
    <row r="132" spans="2:9" x14ac:dyDescent="0.2">
      <c r="B132" s="84">
        <v>0</v>
      </c>
      <c r="E132" s="85" t="s">
        <v>540</v>
      </c>
      <c r="I132" s="87">
        <v>0</v>
      </c>
    </row>
    <row r="133" spans="2:9" x14ac:dyDescent="0.2">
      <c r="B133" s="84">
        <v>679785</v>
      </c>
      <c r="E133" s="85" t="s">
        <v>539</v>
      </c>
      <c r="I133" s="87">
        <v>0</v>
      </c>
    </row>
    <row r="134" spans="2:9" x14ac:dyDescent="0.2">
      <c r="B134" s="84">
        <f>B135+B136</f>
        <v>0</v>
      </c>
      <c r="E134" s="85" t="s">
        <v>538</v>
      </c>
      <c r="I134" s="87">
        <f>I135+I136</f>
        <v>0</v>
      </c>
    </row>
    <row r="135" spans="2:9" x14ac:dyDescent="0.2">
      <c r="B135" s="84">
        <v>5336</v>
      </c>
      <c r="E135" s="85" t="s">
        <v>537</v>
      </c>
      <c r="I135" s="87">
        <v>0</v>
      </c>
    </row>
    <row r="136" spans="2:9" x14ac:dyDescent="0.2">
      <c r="B136" s="84">
        <v>-5336</v>
      </c>
      <c r="E136" s="85" t="s">
        <v>536</v>
      </c>
      <c r="I136" s="87">
        <v>0</v>
      </c>
    </row>
    <row r="137" spans="2:9" x14ac:dyDescent="0.2">
      <c r="B137" s="84">
        <f>B138+B141</f>
        <v>-607</v>
      </c>
      <c r="E137" s="107" t="s">
        <v>535</v>
      </c>
      <c r="I137" s="87">
        <f>I138+I141</f>
        <v>0</v>
      </c>
    </row>
    <row r="138" spans="2:9" x14ac:dyDescent="0.2">
      <c r="B138" s="84">
        <f>B139+B140</f>
        <v>-17625</v>
      </c>
      <c r="E138" s="107" t="s">
        <v>534</v>
      </c>
      <c r="I138" s="87">
        <f>I139+I140</f>
        <v>0</v>
      </c>
    </row>
    <row r="139" spans="2:9" x14ac:dyDescent="0.2">
      <c r="B139" s="84">
        <v>-17625</v>
      </c>
      <c r="E139" s="107" t="s">
        <v>533</v>
      </c>
      <c r="I139" s="87">
        <v>0</v>
      </c>
    </row>
    <row r="140" spans="2:9" x14ac:dyDescent="0.2">
      <c r="B140" s="84">
        <v>0</v>
      </c>
      <c r="E140" s="107" t="s">
        <v>532</v>
      </c>
      <c r="I140" s="87">
        <v>0</v>
      </c>
    </row>
    <row r="141" spans="2:9" x14ac:dyDescent="0.2">
      <c r="B141" s="84">
        <v>17018</v>
      </c>
      <c r="E141" s="107" t="s">
        <v>531</v>
      </c>
      <c r="I141" s="87">
        <v>0</v>
      </c>
    </row>
    <row r="142" spans="2:9" x14ac:dyDescent="0.2">
      <c r="B142" s="84">
        <v>-577</v>
      </c>
      <c r="E142" s="85" t="s">
        <v>530</v>
      </c>
      <c r="I142" s="87">
        <v>488171</v>
      </c>
    </row>
    <row r="143" spans="2:9" x14ac:dyDescent="0.2">
      <c r="B143" s="84">
        <v>-6368</v>
      </c>
      <c r="C143" s="85" t="s">
        <v>529</v>
      </c>
      <c r="E143" s="85" t="s">
        <v>529</v>
      </c>
      <c r="I143" s="87">
        <v>0</v>
      </c>
    </row>
    <row r="144" spans="2:9" x14ac:dyDescent="0.2">
      <c r="B144" s="84">
        <f>B145+B146</f>
        <v>-97589</v>
      </c>
      <c r="C144" s="85" t="s">
        <v>528</v>
      </c>
      <c r="E144" s="85" t="s">
        <v>528</v>
      </c>
      <c r="I144" s="87">
        <f>I145+I146</f>
        <v>22164</v>
      </c>
    </row>
    <row r="145" spans="2:9" x14ac:dyDescent="0.2">
      <c r="B145" s="84">
        <v>-13515</v>
      </c>
      <c r="C145" s="85" t="s">
        <v>527</v>
      </c>
      <c r="E145" s="85" t="s">
        <v>527</v>
      </c>
      <c r="I145" s="87">
        <v>11079</v>
      </c>
    </row>
    <row r="146" spans="2:9" x14ac:dyDescent="0.2">
      <c r="B146" s="89">
        <v>-84074</v>
      </c>
      <c r="C146" s="108" t="s">
        <v>526</v>
      </c>
      <c r="D146" s="109"/>
      <c r="E146" s="108" t="s">
        <v>526</v>
      </c>
      <c r="F146" s="109"/>
      <c r="G146" s="109"/>
      <c r="H146" s="109"/>
      <c r="I146" s="92">
        <v>11085</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672</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9045</v>
      </c>
      <c r="D11" s="81" t="s">
        <v>645</v>
      </c>
      <c r="E11" s="85" t="s">
        <v>644</v>
      </c>
      <c r="F11" s="82"/>
      <c r="G11" s="83" t="s">
        <v>643</v>
      </c>
      <c r="H11" s="86" t="s">
        <v>642</v>
      </c>
      <c r="I11" s="87">
        <f>I12+I13</f>
        <v>22345</v>
      </c>
    </row>
    <row r="12" spans="2:14" x14ac:dyDescent="0.2">
      <c r="B12" s="84">
        <f>I11-B11</f>
        <v>13300</v>
      </c>
      <c r="D12" s="85" t="s">
        <v>632</v>
      </c>
      <c r="E12" s="66" t="s">
        <v>631</v>
      </c>
      <c r="F12" s="82"/>
      <c r="G12" s="88" t="s">
        <v>641</v>
      </c>
      <c r="H12" s="83"/>
      <c r="I12" s="87">
        <v>22345</v>
      </c>
    </row>
    <row r="13" spans="2:14" x14ac:dyDescent="0.2">
      <c r="B13" s="84">
        <v>755</v>
      </c>
      <c r="D13" s="81" t="s">
        <v>640</v>
      </c>
      <c r="E13" s="85" t="s">
        <v>564</v>
      </c>
      <c r="F13" s="82"/>
      <c r="G13" s="88" t="s">
        <v>639</v>
      </c>
      <c r="I13" s="87">
        <v>0</v>
      </c>
    </row>
    <row r="14" spans="2:14" x14ac:dyDescent="0.2">
      <c r="B14" s="84">
        <f>B12-B13</f>
        <v>12545</v>
      </c>
      <c r="D14" s="81" t="s">
        <v>638</v>
      </c>
      <c r="E14" s="66" t="s">
        <v>637</v>
      </c>
      <c r="F14" s="82"/>
      <c r="G14" s="88"/>
      <c r="H14" s="83"/>
      <c r="I14" s="87"/>
    </row>
    <row r="15" spans="2:14" ht="7.15" customHeight="1" x14ac:dyDescent="0.2">
      <c r="B15" s="84"/>
      <c r="F15" s="82"/>
      <c r="G15" s="83"/>
      <c r="H15" s="83"/>
      <c r="I15" s="87"/>
    </row>
    <row r="16" spans="2:14" x14ac:dyDescent="0.2">
      <c r="B16" s="89">
        <f>B11+B12</f>
        <v>22345</v>
      </c>
      <c r="C16" s="78"/>
      <c r="D16" s="90" t="s">
        <v>553</v>
      </c>
      <c r="E16" s="78"/>
      <c r="F16" s="91"/>
      <c r="G16" s="90" t="s">
        <v>553</v>
      </c>
      <c r="H16" s="78"/>
      <c r="I16" s="92">
        <f>I11</f>
        <v>22345</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11250</v>
      </c>
      <c r="D26" s="81" t="s">
        <v>634</v>
      </c>
      <c r="E26" s="85" t="s">
        <v>633</v>
      </c>
      <c r="F26" s="82"/>
      <c r="G26" s="88" t="s">
        <v>632</v>
      </c>
      <c r="H26" s="68" t="s">
        <v>631</v>
      </c>
      <c r="I26" s="87">
        <f>+B12</f>
        <v>13300</v>
      </c>
    </row>
    <row r="27" spans="2:9" x14ac:dyDescent="0.2">
      <c r="B27" s="84">
        <v>8795</v>
      </c>
      <c r="D27" s="85" t="s">
        <v>630</v>
      </c>
      <c r="F27" s="82"/>
      <c r="G27" s="83"/>
      <c r="H27" s="83"/>
      <c r="I27" s="87"/>
    </row>
    <row r="28" spans="2:9" x14ac:dyDescent="0.2">
      <c r="B28" s="84">
        <f>B29+B30</f>
        <v>2455</v>
      </c>
      <c r="D28" s="85" t="s">
        <v>629</v>
      </c>
      <c r="F28" s="82"/>
      <c r="G28" s="83"/>
      <c r="H28" s="83"/>
      <c r="I28" s="87"/>
    </row>
    <row r="29" spans="2:9" x14ac:dyDescent="0.2">
      <c r="B29" s="84">
        <v>2443</v>
      </c>
      <c r="D29" s="85" t="s">
        <v>628</v>
      </c>
      <c r="F29" s="82"/>
      <c r="G29" s="83"/>
      <c r="H29" s="83"/>
      <c r="I29" s="87"/>
    </row>
    <row r="30" spans="2:9" x14ac:dyDescent="0.2">
      <c r="B30" s="84">
        <v>12</v>
      </c>
      <c r="D30" s="85" t="s">
        <v>627</v>
      </c>
      <c r="F30" s="82"/>
      <c r="G30" s="83"/>
      <c r="H30" s="83"/>
      <c r="I30" s="87"/>
    </row>
    <row r="31" spans="2:9" ht="12.75" customHeight="1" x14ac:dyDescent="0.2">
      <c r="B31" s="84">
        <v>26</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2024</v>
      </c>
      <c r="D33" s="85" t="s">
        <v>621</v>
      </c>
      <c r="E33" s="66" t="s">
        <v>620</v>
      </c>
      <c r="F33" s="82"/>
      <c r="G33" s="83"/>
      <c r="H33" s="83"/>
      <c r="I33" s="87"/>
    </row>
    <row r="34" spans="2:9" x14ac:dyDescent="0.2">
      <c r="B34" s="84"/>
      <c r="F34" s="82"/>
      <c r="G34" s="83"/>
      <c r="H34" s="83"/>
      <c r="I34" s="87"/>
    </row>
    <row r="35" spans="2:9" x14ac:dyDescent="0.2">
      <c r="B35" s="89">
        <f>B26+B31+B32+B33</f>
        <v>13300</v>
      </c>
      <c r="C35" s="78"/>
      <c r="D35" s="90" t="s">
        <v>553</v>
      </c>
      <c r="E35" s="78"/>
      <c r="F35" s="91"/>
      <c r="G35" s="90" t="s">
        <v>553</v>
      </c>
      <c r="H35" s="78"/>
      <c r="I35" s="92">
        <f>I26</f>
        <v>13300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36</v>
      </c>
      <c r="D42" s="81" t="s">
        <v>619</v>
      </c>
      <c r="E42" s="88" t="s">
        <v>618</v>
      </c>
      <c r="F42" s="82"/>
      <c r="G42" s="85" t="s">
        <v>621</v>
      </c>
      <c r="H42" s="66" t="s">
        <v>620</v>
      </c>
      <c r="I42" s="87">
        <f>+B33</f>
        <v>2024</v>
      </c>
    </row>
    <row r="43" spans="2:9" ht="15" x14ac:dyDescent="0.2">
      <c r="B43" s="84">
        <v>36</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1988</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2024</v>
      </c>
      <c r="C52" s="78"/>
      <c r="D52" s="78" t="s">
        <v>553</v>
      </c>
      <c r="E52" s="78"/>
      <c r="F52" s="91"/>
      <c r="G52" s="78" t="s">
        <v>553</v>
      </c>
      <c r="H52" s="78"/>
      <c r="I52" s="92">
        <f>I42+I43+I50</f>
        <v>2024</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1988</v>
      </c>
    </row>
    <row r="60" spans="2:9" x14ac:dyDescent="0.2">
      <c r="B60" s="84">
        <v>0</v>
      </c>
      <c r="D60" s="85" t="s">
        <v>605</v>
      </c>
      <c r="F60" s="82"/>
      <c r="G60" s="88" t="s">
        <v>604</v>
      </c>
      <c r="H60" s="85"/>
      <c r="I60" s="87">
        <f>I61+I62</f>
        <v>12</v>
      </c>
    </row>
    <row r="61" spans="2:9" x14ac:dyDescent="0.2">
      <c r="B61" s="84">
        <v>0</v>
      </c>
      <c r="D61" s="85" t="s">
        <v>603</v>
      </c>
      <c r="F61" s="82"/>
      <c r="G61" s="88" t="s">
        <v>602</v>
      </c>
      <c r="I61" s="87">
        <v>0</v>
      </c>
    </row>
    <row r="62" spans="2:9" x14ac:dyDescent="0.2">
      <c r="B62" s="84">
        <v>12</v>
      </c>
      <c r="D62" s="81" t="s">
        <v>601</v>
      </c>
      <c r="E62" s="85" t="s">
        <v>600</v>
      </c>
      <c r="F62" s="82"/>
      <c r="G62" s="88" t="s">
        <v>599</v>
      </c>
      <c r="I62" s="87">
        <v>12</v>
      </c>
    </row>
    <row r="63" spans="2:9" x14ac:dyDescent="0.2">
      <c r="B63" s="84"/>
      <c r="E63" s="85" t="s">
        <v>598</v>
      </c>
      <c r="F63" s="82"/>
      <c r="G63" s="83" t="s">
        <v>597</v>
      </c>
      <c r="H63" s="81" t="s">
        <v>596</v>
      </c>
      <c r="I63" s="87">
        <f>I64+I65+I66</f>
        <v>167</v>
      </c>
    </row>
    <row r="64" spans="2:9" x14ac:dyDescent="0.2">
      <c r="B64" s="84">
        <f>B65+B66+B67</f>
        <v>54</v>
      </c>
      <c r="D64" s="81" t="s">
        <v>597</v>
      </c>
      <c r="E64" s="81" t="s">
        <v>596</v>
      </c>
      <c r="F64" s="82"/>
      <c r="G64" s="85" t="s">
        <v>595</v>
      </c>
      <c r="I64" s="87">
        <v>0</v>
      </c>
    </row>
    <row r="65" spans="2:9" x14ac:dyDescent="0.2">
      <c r="B65" s="84">
        <v>54</v>
      </c>
      <c r="D65" s="85" t="s">
        <v>595</v>
      </c>
      <c r="F65" s="82"/>
      <c r="G65" s="88" t="s">
        <v>594</v>
      </c>
      <c r="I65" s="87">
        <v>10</v>
      </c>
    </row>
    <row r="66" spans="2:9" x14ac:dyDescent="0.2">
      <c r="B66" s="84">
        <v>0</v>
      </c>
      <c r="D66" s="85" t="s">
        <v>594</v>
      </c>
      <c r="F66" s="82"/>
      <c r="G66" s="88" t="s">
        <v>593</v>
      </c>
      <c r="I66" s="87">
        <v>157</v>
      </c>
    </row>
    <row r="67" spans="2:9" x14ac:dyDescent="0.2">
      <c r="B67" s="84">
        <v>0</v>
      </c>
      <c r="D67" s="85" t="s">
        <v>593</v>
      </c>
      <c r="F67" s="82"/>
      <c r="G67" s="83"/>
      <c r="H67" s="83"/>
      <c r="I67" s="87"/>
    </row>
    <row r="68" spans="2:9" x14ac:dyDescent="0.2">
      <c r="B68" s="84">
        <f>I70-B59-B62-B64</f>
        <v>2101</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2167</v>
      </c>
      <c r="C70" s="78"/>
      <c r="D70" s="78" t="s">
        <v>553</v>
      </c>
      <c r="E70" s="78"/>
      <c r="F70" s="91"/>
      <c r="G70" s="78" t="s">
        <v>553</v>
      </c>
      <c r="H70" s="78"/>
      <c r="I70" s="92">
        <f>I59+I60+I63</f>
        <v>2167</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2101</v>
      </c>
    </row>
    <row r="78" spans="2:9" x14ac:dyDescent="0.2">
      <c r="B78" s="84"/>
      <c r="E78" s="85" t="s">
        <v>585</v>
      </c>
      <c r="F78" s="82"/>
      <c r="G78" s="88"/>
      <c r="H78" s="85"/>
      <c r="I78" s="87"/>
    </row>
    <row r="79" spans="2:9" x14ac:dyDescent="0.2">
      <c r="B79" s="84">
        <f>I82-B77</f>
        <v>2101</v>
      </c>
      <c r="D79" s="85" t="s">
        <v>580</v>
      </c>
      <c r="E79" s="68" t="s">
        <v>584</v>
      </c>
      <c r="F79" s="82"/>
      <c r="G79" s="83"/>
      <c r="H79" s="83"/>
      <c r="I79" s="87"/>
    </row>
    <row r="80" spans="2:9" x14ac:dyDescent="0.2">
      <c r="B80" s="84">
        <f>B79-B13</f>
        <v>1346</v>
      </c>
      <c r="D80" s="85" t="s">
        <v>583</v>
      </c>
      <c r="E80" s="66" t="s">
        <v>579</v>
      </c>
      <c r="F80" s="82"/>
      <c r="G80" s="83"/>
      <c r="H80" s="83"/>
      <c r="I80" s="87"/>
    </row>
    <row r="81" spans="2:9" x14ac:dyDescent="0.2">
      <c r="B81" s="84"/>
      <c r="F81" s="82"/>
      <c r="G81" s="83"/>
      <c r="H81" s="83"/>
      <c r="I81" s="87"/>
    </row>
    <row r="82" spans="2:9" x14ac:dyDescent="0.2">
      <c r="B82" s="89">
        <f>B77+B79</f>
        <v>2101</v>
      </c>
      <c r="C82" s="78"/>
      <c r="D82" s="78" t="s">
        <v>553</v>
      </c>
      <c r="E82" s="78"/>
      <c r="F82" s="91"/>
      <c r="G82" s="78" t="s">
        <v>553</v>
      </c>
      <c r="H82" s="78"/>
      <c r="I82" s="92">
        <f>I77</f>
        <v>2101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1401</v>
      </c>
      <c r="D92" s="85" t="s">
        <v>567</v>
      </c>
      <c r="E92" s="66" t="s">
        <v>566</v>
      </c>
      <c r="F92" s="82"/>
      <c r="G92" s="85" t="s">
        <v>580</v>
      </c>
      <c r="H92" s="66" t="s">
        <v>579</v>
      </c>
      <c r="I92" s="87">
        <f>+B80</f>
        <v>1346</v>
      </c>
    </row>
    <row r="93" spans="2:9" x14ac:dyDescent="0.2">
      <c r="B93" s="84"/>
      <c r="E93" s="68" t="s">
        <v>563</v>
      </c>
      <c r="F93" s="82"/>
      <c r="G93" s="88" t="s">
        <v>578</v>
      </c>
      <c r="H93" s="81" t="s">
        <v>577</v>
      </c>
      <c r="I93" s="87">
        <f>I94+I95</f>
        <v>55</v>
      </c>
    </row>
    <row r="94" spans="2:9" x14ac:dyDescent="0.2">
      <c r="B94" s="84"/>
      <c r="E94" s="85"/>
      <c r="F94" s="82"/>
      <c r="G94" s="88" t="s">
        <v>576</v>
      </c>
      <c r="I94" s="87">
        <v>55</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1401</v>
      </c>
      <c r="C99" s="78"/>
      <c r="D99" s="78" t="s">
        <v>553</v>
      </c>
      <c r="E99" s="78"/>
      <c r="F99" s="91"/>
      <c r="G99" s="78" t="s">
        <v>553</v>
      </c>
      <c r="H99" s="78"/>
      <c r="I99" s="92">
        <f>I92+I93+I96</f>
        <v>1401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3032</v>
      </c>
      <c r="D106" s="85" t="s">
        <v>570</v>
      </c>
      <c r="E106" s="103" t="s">
        <v>569</v>
      </c>
      <c r="F106" s="82"/>
      <c r="G106" s="83"/>
      <c r="H106" s="83"/>
      <c r="I106" s="82"/>
    </row>
    <row r="107" spans="2:9" x14ac:dyDescent="0.2">
      <c r="B107" s="84">
        <v>3630</v>
      </c>
      <c r="D107" s="85" t="s">
        <v>568</v>
      </c>
      <c r="E107" s="85"/>
      <c r="F107" s="82"/>
      <c r="G107" s="85" t="s">
        <v>567</v>
      </c>
      <c r="H107" s="68" t="s">
        <v>566</v>
      </c>
      <c r="I107" s="87"/>
    </row>
    <row r="108" spans="2:9" x14ac:dyDescent="0.2">
      <c r="B108" s="84">
        <f>-B13</f>
        <v>-755</v>
      </c>
      <c r="D108" s="85" t="s">
        <v>565</v>
      </c>
      <c r="E108" s="86" t="s">
        <v>564</v>
      </c>
      <c r="F108" s="82"/>
      <c r="G108" s="85"/>
      <c r="H108" s="67" t="s">
        <v>563</v>
      </c>
      <c r="I108" s="87">
        <f>B92</f>
        <v>1401</v>
      </c>
    </row>
    <row r="109" spans="2:9" x14ac:dyDescent="0.2">
      <c r="B109" s="84">
        <v>-598</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-876</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1401</v>
      </c>
      <c r="C115" s="78"/>
      <c r="D115" s="78" t="s">
        <v>553</v>
      </c>
      <c r="E115" s="106"/>
      <c r="F115" s="91"/>
      <c r="G115" s="78" t="s">
        <v>553</v>
      </c>
      <c r="H115" s="78"/>
      <c r="I115" s="92">
        <f>I108</f>
        <v>1401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-876</v>
      </c>
    </row>
    <row r="123" spans="2:9" ht="15" x14ac:dyDescent="0.2">
      <c r="B123" s="84">
        <f>B125+B128+B131+B134+B137+B142+B143+B144</f>
        <v>186</v>
      </c>
      <c r="C123" s="79"/>
      <c r="D123" s="58"/>
      <c r="E123" s="85" t="s">
        <v>548</v>
      </c>
      <c r="F123" s="58"/>
      <c r="G123" s="58"/>
      <c r="H123" s="58"/>
      <c r="I123" s="87">
        <f>I125+I128+I131+I134+I137+I142+I143+I144</f>
        <v>1062</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-1644</v>
      </c>
      <c r="E128" s="85" t="s">
        <v>544</v>
      </c>
      <c r="I128" s="87">
        <f>I129+I130</f>
        <v>-2</v>
      </c>
    </row>
    <row r="129" spans="2:9" x14ac:dyDescent="0.2">
      <c r="B129" s="84">
        <v>-1644</v>
      </c>
      <c r="E129" s="85" t="s">
        <v>543</v>
      </c>
      <c r="I129" s="87">
        <v>0</v>
      </c>
    </row>
    <row r="130" spans="2:9" x14ac:dyDescent="0.2">
      <c r="B130" s="84">
        <v>0</v>
      </c>
      <c r="E130" s="85" t="s">
        <v>542</v>
      </c>
      <c r="I130" s="87">
        <v>-2</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-23</v>
      </c>
      <c r="E134" s="85" t="s">
        <v>538</v>
      </c>
      <c r="I134" s="87">
        <f>I135+I136</f>
        <v>-1122</v>
      </c>
    </row>
    <row r="135" spans="2:9" x14ac:dyDescent="0.2">
      <c r="B135" s="84">
        <v>0</v>
      </c>
      <c r="E135" s="85" t="s">
        <v>537</v>
      </c>
      <c r="I135" s="87">
        <v>-587</v>
      </c>
    </row>
    <row r="136" spans="2:9" x14ac:dyDescent="0.2">
      <c r="B136" s="84">
        <v>-23</v>
      </c>
      <c r="E136" s="85" t="s">
        <v>536</v>
      </c>
      <c r="I136" s="87">
        <v>-535</v>
      </c>
    </row>
    <row r="137" spans="2:9" x14ac:dyDescent="0.2">
      <c r="B137" s="84">
        <f>B138+B141</f>
        <v>21</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21</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1832</v>
      </c>
      <c r="C144" s="85" t="s">
        <v>528</v>
      </c>
      <c r="E144" s="85" t="s">
        <v>528</v>
      </c>
      <c r="I144" s="87">
        <f>I145+I146</f>
        <v>2186</v>
      </c>
    </row>
    <row r="145" spans="2:9" x14ac:dyDescent="0.2">
      <c r="B145" s="84">
        <v>1256</v>
      </c>
      <c r="C145" s="85" t="s">
        <v>527</v>
      </c>
      <c r="E145" s="85" t="s">
        <v>527</v>
      </c>
      <c r="I145" s="87">
        <v>-1007</v>
      </c>
    </row>
    <row r="146" spans="2:9" x14ac:dyDescent="0.2">
      <c r="B146" s="89">
        <v>576</v>
      </c>
      <c r="C146" s="108" t="s">
        <v>526</v>
      </c>
      <c r="D146" s="109"/>
      <c r="E146" s="108" t="s">
        <v>526</v>
      </c>
      <c r="F146" s="109"/>
      <c r="G146" s="109"/>
      <c r="H146" s="109"/>
      <c r="I146" s="92">
        <v>3193</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5" orientation="portrait" r:id="rId1"/>
  <headerFooter alignWithMargins="0"/>
  <rowBreaks count="1" manualBreakCount="1">
    <brk id="72" min="1"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675</v>
      </c>
      <c r="D3" s="128"/>
      <c r="E3" s="132"/>
      <c r="F3" s="128"/>
      <c r="G3" s="128"/>
      <c r="H3" s="128"/>
      <c r="I3" s="128"/>
      <c r="J3" s="128"/>
      <c r="K3" s="128"/>
      <c r="L3" s="128"/>
      <c r="M3" s="128"/>
      <c r="N3" s="133"/>
    </row>
    <row r="4" spans="2:14" s="131" customFormat="1" ht="15" customHeight="1" x14ac:dyDescent="0.25">
      <c r="B4" s="76" t="s">
        <v>674</v>
      </c>
      <c r="D4" s="128"/>
      <c r="E4" s="132"/>
      <c r="F4" s="128"/>
      <c r="G4" s="128"/>
      <c r="H4" s="128"/>
      <c r="I4" s="128"/>
      <c r="J4" s="128"/>
      <c r="K4" s="128"/>
      <c r="L4" s="128"/>
      <c r="M4" s="128"/>
      <c r="N4" s="133"/>
    </row>
    <row r="5" spans="2:14" s="134" customFormat="1" ht="15" customHeight="1" x14ac:dyDescent="0.2">
      <c r="B5" s="76" t="s">
        <v>673</v>
      </c>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3173502</v>
      </c>
      <c r="D11" s="81" t="s">
        <v>645</v>
      </c>
      <c r="E11" s="85" t="s">
        <v>644</v>
      </c>
      <c r="F11" s="82"/>
      <c r="G11" s="83" t="s">
        <v>643</v>
      </c>
      <c r="H11" s="86" t="s">
        <v>642</v>
      </c>
      <c r="I11" s="87">
        <f>I12+I13</f>
        <v>5150938</v>
      </c>
    </row>
    <row r="12" spans="2:14" x14ac:dyDescent="0.2">
      <c r="B12" s="84">
        <f>I11-B11</f>
        <v>1977436</v>
      </c>
      <c r="D12" s="85" t="s">
        <v>632</v>
      </c>
      <c r="E12" s="66" t="s">
        <v>631</v>
      </c>
      <c r="F12" s="82"/>
      <c r="G12" s="88" t="s">
        <v>641</v>
      </c>
      <c r="H12" s="83"/>
      <c r="I12" s="87">
        <v>5124875</v>
      </c>
    </row>
    <row r="13" spans="2:14" x14ac:dyDescent="0.2">
      <c r="B13" s="84">
        <v>548321</v>
      </c>
      <c r="D13" s="81" t="s">
        <v>640</v>
      </c>
      <c r="E13" s="85" t="s">
        <v>564</v>
      </c>
      <c r="F13" s="82"/>
      <c r="G13" s="88" t="s">
        <v>639</v>
      </c>
      <c r="I13" s="87">
        <v>26063</v>
      </c>
    </row>
    <row r="14" spans="2:14" x14ac:dyDescent="0.2">
      <c r="B14" s="84">
        <f>B12-B13</f>
        <v>1429115</v>
      </c>
      <c r="D14" s="81" t="s">
        <v>638</v>
      </c>
      <c r="E14" s="66" t="s">
        <v>637</v>
      </c>
      <c r="F14" s="82"/>
      <c r="G14" s="88"/>
      <c r="H14" s="83"/>
      <c r="I14" s="87"/>
    </row>
    <row r="15" spans="2:14" ht="7.15" customHeight="1" x14ac:dyDescent="0.2">
      <c r="B15" s="84"/>
      <c r="F15" s="82"/>
      <c r="G15" s="83"/>
      <c r="H15" s="83"/>
      <c r="I15" s="87"/>
    </row>
    <row r="16" spans="2:14" x14ac:dyDescent="0.2">
      <c r="B16" s="89">
        <f>B11+B12</f>
        <v>5150938</v>
      </c>
      <c r="C16" s="78"/>
      <c r="D16" s="90" t="s">
        <v>553</v>
      </c>
      <c r="E16" s="78"/>
      <c r="F16" s="91"/>
      <c r="G16" s="90" t="s">
        <v>553</v>
      </c>
      <c r="H16" s="78"/>
      <c r="I16" s="92">
        <f>I11</f>
        <v>5150938</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1259757</v>
      </c>
      <c r="D26" s="81" t="s">
        <v>634</v>
      </c>
      <c r="E26" s="85" t="s">
        <v>633</v>
      </c>
      <c r="F26" s="82"/>
      <c r="G26" s="88" t="s">
        <v>632</v>
      </c>
      <c r="H26" s="68" t="s">
        <v>631</v>
      </c>
      <c r="I26" s="87">
        <f>+B12</f>
        <v>1977436</v>
      </c>
    </row>
    <row r="27" spans="2:9" x14ac:dyDescent="0.2">
      <c r="B27" s="84">
        <v>959138</v>
      </c>
      <c r="D27" s="85" t="s">
        <v>630</v>
      </c>
      <c r="F27" s="82"/>
      <c r="G27" s="83"/>
      <c r="H27" s="83"/>
      <c r="I27" s="87"/>
    </row>
    <row r="28" spans="2:9" x14ac:dyDescent="0.2">
      <c r="B28" s="84">
        <f>B29+B30</f>
        <v>300619</v>
      </c>
      <c r="D28" s="85" t="s">
        <v>629</v>
      </c>
      <c r="F28" s="82"/>
      <c r="G28" s="83"/>
      <c r="H28" s="83"/>
      <c r="I28" s="87"/>
    </row>
    <row r="29" spans="2:9" x14ac:dyDescent="0.2">
      <c r="B29" s="84">
        <v>295720</v>
      </c>
      <c r="D29" s="85" t="s">
        <v>628</v>
      </c>
      <c r="F29" s="82"/>
      <c r="G29" s="83"/>
      <c r="H29" s="83"/>
      <c r="I29" s="87"/>
    </row>
    <row r="30" spans="2:9" x14ac:dyDescent="0.2">
      <c r="B30" s="84">
        <v>4899</v>
      </c>
      <c r="D30" s="85" t="s">
        <v>627</v>
      </c>
      <c r="F30" s="82"/>
      <c r="G30" s="83"/>
      <c r="H30" s="83"/>
      <c r="I30" s="87"/>
    </row>
    <row r="31" spans="2:9" ht="12.75" customHeight="1" x14ac:dyDescent="0.2">
      <c r="B31" s="84">
        <v>79597</v>
      </c>
      <c r="D31" s="81" t="s">
        <v>626</v>
      </c>
      <c r="E31" s="81" t="s">
        <v>625</v>
      </c>
      <c r="F31" s="82"/>
      <c r="G31" s="83"/>
      <c r="H31" s="83"/>
      <c r="I31" s="87"/>
    </row>
    <row r="32" spans="2:9" ht="12.75" customHeight="1" x14ac:dyDescent="0.2">
      <c r="B32" s="84">
        <v>-43820</v>
      </c>
      <c r="D32" s="81" t="s">
        <v>624</v>
      </c>
      <c r="E32" s="81" t="s">
        <v>623</v>
      </c>
      <c r="F32" s="82"/>
      <c r="G32" s="83"/>
      <c r="H32" s="83"/>
      <c r="I32" s="87"/>
    </row>
    <row r="33" spans="2:9" x14ac:dyDescent="0.2">
      <c r="B33" s="84">
        <f>I35-B26-B31-B32</f>
        <v>681902</v>
      </c>
      <c r="D33" s="85" t="s">
        <v>621</v>
      </c>
      <c r="E33" s="66" t="s">
        <v>620</v>
      </c>
      <c r="F33" s="82"/>
      <c r="G33" s="83"/>
      <c r="H33" s="83"/>
      <c r="I33" s="87"/>
    </row>
    <row r="34" spans="2:9" x14ac:dyDescent="0.2">
      <c r="B34" s="84"/>
      <c r="F34" s="82"/>
      <c r="G34" s="83"/>
      <c r="H34" s="83"/>
      <c r="I34" s="87"/>
    </row>
    <row r="35" spans="2:9" x14ac:dyDescent="0.2">
      <c r="B35" s="89">
        <f>B26+B31+B32+B33</f>
        <v>1977436</v>
      </c>
      <c r="C35" s="78"/>
      <c r="D35" s="90" t="s">
        <v>553</v>
      </c>
      <c r="E35" s="78"/>
      <c r="F35" s="91"/>
      <c r="G35" s="90" t="s">
        <v>553</v>
      </c>
      <c r="H35" s="78"/>
      <c r="I35" s="92">
        <f>I26</f>
        <v>1977436</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353447</v>
      </c>
      <c r="D42" s="81" t="s">
        <v>619</v>
      </c>
      <c r="E42" s="88" t="s">
        <v>618</v>
      </c>
      <c r="F42" s="82"/>
      <c r="G42" s="85" t="s">
        <v>621</v>
      </c>
      <c r="H42" s="66" t="s">
        <v>620</v>
      </c>
      <c r="I42" s="87">
        <f>+B33</f>
        <v>681902</v>
      </c>
    </row>
    <row r="43" spans="2:9" ht="15" x14ac:dyDescent="0.2">
      <c r="B43" s="84">
        <v>278218</v>
      </c>
      <c r="C43" s="58"/>
      <c r="D43" s="95" t="s">
        <v>617</v>
      </c>
      <c r="F43" s="62"/>
      <c r="G43" s="79" t="s">
        <v>619</v>
      </c>
      <c r="H43" s="96" t="s">
        <v>618</v>
      </c>
      <c r="I43" s="87">
        <f>I44+I45+I47+I48+I49</f>
        <v>143889</v>
      </c>
    </row>
    <row r="44" spans="2:9" x14ac:dyDescent="0.2">
      <c r="B44" s="84">
        <v>75229</v>
      </c>
      <c r="D44" s="85" t="s">
        <v>616</v>
      </c>
      <c r="F44" s="82"/>
      <c r="G44" s="95" t="s">
        <v>617</v>
      </c>
      <c r="I44" s="87">
        <v>132687</v>
      </c>
    </row>
    <row r="45" spans="2:9" x14ac:dyDescent="0.2">
      <c r="B45" s="84">
        <v>0</v>
      </c>
      <c r="D45" s="85" t="s">
        <v>615</v>
      </c>
      <c r="E45" s="80"/>
      <c r="F45" s="82"/>
      <c r="G45" s="85" t="s">
        <v>616</v>
      </c>
      <c r="I45" s="87">
        <v>11202</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472344</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825791</v>
      </c>
      <c r="C52" s="78"/>
      <c r="D52" s="78" t="s">
        <v>553</v>
      </c>
      <c r="E52" s="78"/>
      <c r="F52" s="91"/>
      <c r="G52" s="78" t="s">
        <v>553</v>
      </c>
      <c r="H52" s="78"/>
      <c r="I52" s="92">
        <f>I42+I43+I50</f>
        <v>825791</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16497</v>
      </c>
      <c r="D59" s="81" t="s">
        <v>609</v>
      </c>
      <c r="E59" s="86" t="s">
        <v>608</v>
      </c>
      <c r="F59" s="82"/>
      <c r="G59" s="88" t="s">
        <v>607</v>
      </c>
      <c r="H59" s="66" t="s">
        <v>606</v>
      </c>
      <c r="I59" s="87">
        <f>+B49</f>
        <v>472344</v>
      </c>
    </row>
    <row r="60" spans="2:9" x14ac:dyDescent="0.2">
      <c r="B60" s="84">
        <v>16497</v>
      </c>
      <c r="D60" s="85" t="s">
        <v>605</v>
      </c>
      <c r="F60" s="82"/>
      <c r="G60" s="88" t="s">
        <v>604</v>
      </c>
      <c r="H60" s="85"/>
      <c r="I60" s="87">
        <f>I61+I62</f>
        <v>4899</v>
      </c>
    </row>
    <row r="61" spans="2:9" x14ac:dyDescent="0.2">
      <c r="B61" s="84">
        <v>0</v>
      </c>
      <c r="D61" s="85" t="s">
        <v>603</v>
      </c>
      <c r="F61" s="82"/>
      <c r="G61" s="88" t="s">
        <v>602</v>
      </c>
      <c r="I61" s="87">
        <v>0</v>
      </c>
    </row>
    <row r="62" spans="2:9" x14ac:dyDescent="0.2">
      <c r="B62" s="84">
        <v>4899</v>
      </c>
      <c r="D62" s="81" t="s">
        <v>601</v>
      </c>
      <c r="E62" s="85" t="s">
        <v>600</v>
      </c>
      <c r="F62" s="82"/>
      <c r="G62" s="88" t="s">
        <v>599</v>
      </c>
      <c r="I62" s="87">
        <v>4899</v>
      </c>
    </row>
    <row r="63" spans="2:9" x14ac:dyDescent="0.2">
      <c r="B63" s="84"/>
      <c r="E63" s="85" t="s">
        <v>598</v>
      </c>
      <c r="F63" s="82"/>
      <c r="G63" s="83" t="s">
        <v>597</v>
      </c>
      <c r="H63" s="81" t="s">
        <v>596</v>
      </c>
      <c r="I63" s="87">
        <f>I64+I65+I66</f>
        <v>7562</v>
      </c>
    </row>
    <row r="64" spans="2:9" x14ac:dyDescent="0.2">
      <c r="B64" s="84">
        <f>B65+B66+B67</f>
        <v>9866</v>
      </c>
      <c r="D64" s="81" t="s">
        <v>597</v>
      </c>
      <c r="E64" s="81" t="s">
        <v>596</v>
      </c>
      <c r="F64" s="82"/>
      <c r="G64" s="85" t="s">
        <v>595</v>
      </c>
      <c r="I64" s="87">
        <v>0</v>
      </c>
    </row>
    <row r="65" spans="2:9" x14ac:dyDescent="0.2">
      <c r="B65" s="84">
        <v>8642</v>
      </c>
      <c r="D65" s="85" t="s">
        <v>595</v>
      </c>
      <c r="F65" s="82"/>
      <c r="G65" s="88" t="s">
        <v>594</v>
      </c>
      <c r="I65" s="87">
        <v>7002</v>
      </c>
    </row>
    <row r="66" spans="2:9" x14ac:dyDescent="0.2">
      <c r="B66" s="84">
        <v>0</v>
      </c>
      <c r="D66" s="85" t="s">
        <v>594</v>
      </c>
      <c r="F66" s="82"/>
      <c r="G66" s="88" t="s">
        <v>593</v>
      </c>
      <c r="I66" s="87">
        <v>560</v>
      </c>
    </row>
    <row r="67" spans="2:9" x14ac:dyDescent="0.2">
      <c r="B67" s="84">
        <v>1224</v>
      </c>
      <c r="D67" s="85" t="s">
        <v>593</v>
      </c>
      <c r="F67" s="82"/>
      <c r="G67" s="83"/>
      <c r="H67" s="83"/>
      <c r="I67" s="87"/>
    </row>
    <row r="68" spans="2:9" x14ac:dyDescent="0.2">
      <c r="B68" s="84">
        <f>I70-B59-B62-B64</f>
        <v>453543</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484805</v>
      </c>
      <c r="C70" s="78"/>
      <c r="D70" s="78" t="s">
        <v>553</v>
      </c>
      <c r="E70" s="78"/>
      <c r="F70" s="91"/>
      <c r="G70" s="78" t="s">
        <v>553</v>
      </c>
      <c r="H70" s="78"/>
      <c r="I70" s="92">
        <f>I59+I60+I63</f>
        <v>484805</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453543</v>
      </c>
    </row>
    <row r="78" spans="2:9" x14ac:dyDescent="0.2">
      <c r="B78" s="84"/>
      <c r="E78" s="85" t="s">
        <v>585</v>
      </c>
      <c r="F78" s="82"/>
      <c r="G78" s="88"/>
      <c r="H78" s="85"/>
      <c r="I78" s="87"/>
    </row>
    <row r="79" spans="2:9" x14ac:dyDescent="0.2">
      <c r="B79" s="84">
        <f>I82-B77</f>
        <v>453543</v>
      </c>
      <c r="D79" s="85" t="s">
        <v>580</v>
      </c>
      <c r="E79" s="68" t="s">
        <v>584</v>
      </c>
      <c r="F79" s="82"/>
      <c r="G79" s="83"/>
      <c r="H79" s="83"/>
      <c r="I79" s="87"/>
    </row>
    <row r="80" spans="2:9" x14ac:dyDescent="0.2">
      <c r="B80" s="84">
        <f>B79-B13</f>
        <v>-94778</v>
      </c>
      <c r="D80" s="85" t="s">
        <v>583</v>
      </c>
      <c r="E80" s="66" t="s">
        <v>579</v>
      </c>
      <c r="F80" s="82"/>
      <c r="G80" s="83"/>
      <c r="H80" s="83"/>
      <c r="I80" s="87"/>
    </row>
    <row r="81" spans="2:9" x14ac:dyDescent="0.2">
      <c r="B81" s="84"/>
      <c r="F81" s="82"/>
      <c r="G81" s="83"/>
      <c r="H81" s="83"/>
      <c r="I81" s="87"/>
    </row>
    <row r="82" spans="2:9" x14ac:dyDescent="0.2">
      <c r="B82" s="89">
        <f>B77+B79</f>
        <v>453543</v>
      </c>
      <c r="C82" s="78"/>
      <c r="D82" s="78" t="s">
        <v>553</v>
      </c>
      <c r="E82" s="78"/>
      <c r="F82" s="91"/>
      <c r="G82" s="78" t="s">
        <v>553</v>
      </c>
      <c r="H82" s="78"/>
      <c r="I82" s="92">
        <f>I77</f>
        <v>453543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409558</v>
      </c>
      <c r="D92" s="85" t="s">
        <v>567</v>
      </c>
      <c r="E92" s="66" t="s">
        <v>566</v>
      </c>
      <c r="F92" s="82"/>
      <c r="G92" s="85" t="s">
        <v>580</v>
      </c>
      <c r="H92" s="66" t="s">
        <v>579</v>
      </c>
      <c r="I92" s="87">
        <f>+B80</f>
        <v>-94778</v>
      </c>
    </row>
    <row r="93" spans="2:9" x14ac:dyDescent="0.2">
      <c r="B93" s="84"/>
      <c r="E93" s="68" t="s">
        <v>563</v>
      </c>
      <c r="F93" s="82"/>
      <c r="G93" s="88" t="s">
        <v>578</v>
      </c>
      <c r="H93" s="81" t="s">
        <v>577</v>
      </c>
      <c r="I93" s="87">
        <f>I94+I95</f>
        <v>510733</v>
      </c>
    </row>
    <row r="94" spans="2:9" x14ac:dyDescent="0.2">
      <c r="B94" s="84"/>
      <c r="E94" s="85"/>
      <c r="F94" s="82"/>
      <c r="G94" s="88" t="s">
        <v>576</v>
      </c>
      <c r="I94" s="87">
        <v>103839</v>
      </c>
    </row>
    <row r="95" spans="2:9" x14ac:dyDescent="0.2">
      <c r="B95" s="84"/>
      <c r="E95" s="85"/>
      <c r="F95" s="82"/>
      <c r="G95" s="88" t="s">
        <v>575</v>
      </c>
      <c r="I95" s="87">
        <v>406894</v>
      </c>
    </row>
    <row r="96" spans="2:9" x14ac:dyDescent="0.2">
      <c r="B96" s="84"/>
      <c r="D96" s="85"/>
      <c r="F96" s="82"/>
      <c r="G96" s="88" t="s">
        <v>574</v>
      </c>
      <c r="H96" s="81" t="s">
        <v>573</v>
      </c>
      <c r="I96" s="87">
        <f>I97</f>
        <v>-6397</v>
      </c>
    </row>
    <row r="97" spans="2:9" x14ac:dyDescent="0.2">
      <c r="B97" s="98"/>
      <c r="C97" s="99"/>
      <c r="D97" s="99"/>
      <c r="E97" s="85"/>
      <c r="F97" s="100"/>
      <c r="G97" s="88" t="s">
        <v>572</v>
      </c>
      <c r="H97" s="101"/>
      <c r="I97" s="87">
        <v>-6397</v>
      </c>
    </row>
    <row r="98" spans="2:9" x14ac:dyDescent="0.2">
      <c r="B98" s="84"/>
      <c r="F98" s="82"/>
      <c r="G98" s="83"/>
      <c r="H98" s="83"/>
      <c r="I98" s="87"/>
    </row>
    <row r="99" spans="2:9" x14ac:dyDescent="0.2">
      <c r="B99" s="89">
        <f>B92</f>
        <v>409558</v>
      </c>
      <c r="C99" s="78"/>
      <c r="D99" s="78" t="s">
        <v>553</v>
      </c>
      <c r="E99" s="78"/>
      <c r="F99" s="91"/>
      <c r="G99" s="78" t="s">
        <v>553</v>
      </c>
      <c r="H99" s="78"/>
      <c r="I99" s="92">
        <f>I92+I93+I96</f>
        <v>409558</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504508</v>
      </c>
      <c r="D106" s="85" t="s">
        <v>570</v>
      </c>
      <c r="E106" s="103" t="s">
        <v>569</v>
      </c>
      <c r="F106" s="82"/>
      <c r="G106" s="83"/>
      <c r="H106" s="83"/>
      <c r="I106" s="82"/>
    </row>
    <row r="107" spans="2:9" x14ac:dyDescent="0.2">
      <c r="B107" s="84">
        <v>530645</v>
      </c>
      <c r="D107" s="85" t="s">
        <v>568</v>
      </c>
      <c r="E107" s="85"/>
      <c r="F107" s="82"/>
      <c r="G107" s="85" t="s">
        <v>567</v>
      </c>
      <c r="H107" s="68" t="s">
        <v>566</v>
      </c>
      <c r="I107" s="87"/>
    </row>
    <row r="108" spans="2:9" x14ac:dyDescent="0.2">
      <c r="B108" s="84">
        <f>-B13</f>
        <v>-548321</v>
      </c>
      <c r="D108" s="85" t="s">
        <v>565</v>
      </c>
      <c r="E108" s="86" t="s">
        <v>564</v>
      </c>
      <c r="F108" s="82"/>
      <c r="G108" s="85"/>
      <c r="H108" s="67" t="s">
        <v>563</v>
      </c>
      <c r="I108" s="87">
        <f>B92</f>
        <v>409558</v>
      </c>
    </row>
    <row r="109" spans="2:9" x14ac:dyDescent="0.2">
      <c r="B109" s="84">
        <v>-26137</v>
      </c>
      <c r="D109" s="95" t="s">
        <v>562</v>
      </c>
      <c r="E109" s="85" t="s">
        <v>561</v>
      </c>
      <c r="F109" s="82"/>
      <c r="H109" s="104"/>
      <c r="I109" s="105"/>
    </row>
    <row r="110" spans="2:9" x14ac:dyDescent="0.2">
      <c r="B110" s="84">
        <v>0</v>
      </c>
      <c r="D110" s="85" t="s">
        <v>560</v>
      </c>
      <c r="E110" s="85" t="s">
        <v>559</v>
      </c>
      <c r="F110" s="82"/>
      <c r="G110" s="93"/>
      <c r="I110" s="87"/>
    </row>
    <row r="111" spans="2:9" x14ac:dyDescent="0.2">
      <c r="B111" s="84">
        <v>3278</v>
      </c>
      <c r="D111" s="95" t="s">
        <v>558</v>
      </c>
      <c r="E111" s="85" t="s">
        <v>557</v>
      </c>
      <c r="F111" s="82"/>
      <c r="H111" s="104"/>
      <c r="I111" s="105"/>
    </row>
    <row r="112" spans="2:9" x14ac:dyDescent="0.2">
      <c r="B112" s="84"/>
      <c r="D112" s="85"/>
      <c r="E112" s="85" t="s">
        <v>556</v>
      </c>
      <c r="F112" s="82"/>
      <c r="G112" s="93"/>
      <c r="I112" s="87"/>
    </row>
    <row r="113" spans="2:9" x14ac:dyDescent="0.2">
      <c r="B113" s="84">
        <f>I115-B106-B108-B111</f>
        <v>450093</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409558</v>
      </c>
      <c r="C115" s="78"/>
      <c r="D115" s="78" t="s">
        <v>553</v>
      </c>
      <c r="E115" s="106"/>
      <c r="F115" s="91"/>
      <c r="G115" s="78" t="s">
        <v>553</v>
      </c>
      <c r="H115" s="78"/>
      <c r="I115" s="92">
        <f>I108</f>
        <v>409558</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450093</v>
      </c>
    </row>
    <row r="123" spans="2:9" ht="15" x14ac:dyDescent="0.2">
      <c r="B123" s="84">
        <f>B125+B128+B131+B134+B137+B142+B143+B144</f>
        <v>-564702</v>
      </c>
      <c r="C123" s="79"/>
      <c r="D123" s="58"/>
      <c r="E123" s="85" t="s">
        <v>548</v>
      </c>
      <c r="F123" s="58"/>
      <c r="G123" s="58"/>
      <c r="H123" s="58"/>
      <c r="I123" s="87">
        <f>I125+I128+I131+I134+I137+I142+I143+I144</f>
        <v>-1014795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261849</v>
      </c>
      <c r="E128" s="85" t="s">
        <v>544</v>
      </c>
      <c r="I128" s="87">
        <f>I129+I130</f>
        <v>-417135</v>
      </c>
    </row>
    <row r="129" spans="2:9" x14ac:dyDescent="0.2">
      <c r="B129" s="84">
        <v>348102</v>
      </c>
      <c r="E129" s="85" t="s">
        <v>543</v>
      </c>
      <c r="I129" s="87">
        <v>0</v>
      </c>
    </row>
    <row r="130" spans="2:9" x14ac:dyDescent="0.2">
      <c r="B130" s="84">
        <v>-86253</v>
      </c>
      <c r="E130" s="85" t="s">
        <v>542</v>
      </c>
      <c r="I130" s="87">
        <v>-417135</v>
      </c>
    </row>
    <row r="131" spans="2:9" x14ac:dyDescent="0.2">
      <c r="B131" s="84">
        <f>B132+B133</f>
        <v>5287</v>
      </c>
      <c r="E131" s="85" t="s">
        <v>541</v>
      </c>
      <c r="I131" s="87">
        <f>I132+I133</f>
        <v>-445</v>
      </c>
    </row>
    <row r="132" spans="2:9" x14ac:dyDescent="0.2">
      <c r="B132" s="84">
        <v>1298</v>
      </c>
      <c r="E132" s="85" t="s">
        <v>540</v>
      </c>
      <c r="I132" s="87">
        <v>498752</v>
      </c>
    </row>
    <row r="133" spans="2:9" x14ac:dyDescent="0.2">
      <c r="B133" s="84">
        <v>3989</v>
      </c>
      <c r="E133" s="85" t="s">
        <v>539</v>
      </c>
      <c r="I133" s="87">
        <v>-499197</v>
      </c>
    </row>
    <row r="134" spans="2:9" x14ac:dyDescent="0.2">
      <c r="B134" s="84">
        <f>B135+B136</f>
        <v>-77564</v>
      </c>
      <c r="E134" s="85" t="s">
        <v>538</v>
      </c>
      <c r="I134" s="87">
        <f>I135+I136</f>
        <v>-556666</v>
      </c>
    </row>
    <row r="135" spans="2:9" x14ac:dyDescent="0.2">
      <c r="B135" s="84">
        <v>-103716</v>
      </c>
      <c r="E135" s="85" t="s">
        <v>537</v>
      </c>
      <c r="I135" s="87">
        <v>-383074</v>
      </c>
    </row>
    <row r="136" spans="2:9" x14ac:dyDescent="0.2">
      <c r="B136" s="84">
        <v>26152</v>
      </c>
      <c r="E136" s="85" t="s">
        <v>536</v>
      </c>
      <c r="I136" s="87">
        <v>-173592</v>
      </c>
    </row>
    <row r="137" spans="2:9" x14ac:dyDescent="0.2">
      <c r="B137" s="84">
        <f>B138+B141</f>
        <v>-232</v>
      </c>
      <c r="E137" s="107" t="s">
        <v>535</v>
      </c>
      <c r="I137" s="87">
        <f>I138+I141</f>
        <v>31492</v>
      </c>
    </row>
    <row r="138" spans="2:9" x14ac:dyDescent="0.2">
      <c r="B138" s="84">
        <f>B139+B140</f>
        <v>-232</v>
      </c>
      <c r="E138" s="107" t="s">
        <v>534</v>
      </c>
      <c r="I138" s="87">
        <f>I139+I140</f>
        <v>31492</v>
      </c>
    </row>
    <row r="139" spans="2:9" x14ac:dyDescent="0.2">
      <c r="B139" s="84">
        <v>-232</v>
      </c>
      <c r="E139" s="107" t="s">
        <v>533</v>
      </c>
      <c r="I139" s="87">
        <v>31492</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-4</v>
      </c>
      <c r="C143" s="85" t="s">
        <v>529</v>
      </c>
      <c r="E143" s="85" t="s">
        <v>529</v>
      </c>
      <c r="I143" s="87">
        <v>-432</v>
      </c>
    </row>
    <row r="144" spans="2:9" x14ac:dyDescent="0.2">
      <c r="B144" s="84">
        <f>B145+B146</f>
        <v>-754038</v>
      </c>
      <c r="C144" s="85" t="s">
        <v>528</v>
      </c>
      <c r="E144" s="85" t="s">
        <v>528</v>
      </c>
      <c r="I144" s="87">
        <f>I145+I146</f>
        <v>-71609</v>
      </c>
    </row>
    <row r="145" spans="2:9" x14ac:dyDescent="0.2">
      <c r="B145" s="84">
        <v>-708277</v>
      </c>
      <c r="C145" s="85" t="s">
        <v>527</v>
      </c>
      <c r="E145" s="85" t="s">
        <v>527</v>
      </c>
      <c r="I145" s="87">
        <v>-31066</v>
      </c>
    </row>
    <row r="146" spans="2:9" x14ac:dyDescent="0.2">
      <c r="B146" s="89">
        <v>-45761</v>
      </c>
      <c r="C146" s="108" t="s">
        <v>526</v>
      </c>
      <c r="D146" s="109"/>
      <c r="E146" s="108" t="s">
        <v>526</v>
      </c>
      <c r="F146" s="109"/>
      <c r="G146" s="109"/>
      <c r="H146" s="109"/>
      <c r="I146" s="92">
        <v>-40543</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676</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181906</v>
      </c>
      <c r="D11" s="81" t="s">
        <v>645</v>
      </c>
      <c r="E11" s="85" t="s">
        <v>644</v>
      </c>
      <c r="F11" s="82"/>
      <c r="G11" s="83" t="s">
        <v>643</v>
      </c>
      <c r="H11" s="86" t="s">
        <v>642</v>
      </c>
      <c r="I11" s="87">
        <f>I12+I13</f>
        <v>330739</v>
      </c>
    </row>
    <row r="12" spans="2:14" x14ac:dyDescent="0.2">
      <c r="B12" s="84">
        <f>I11-B11</f>
        <v>148833</v>
      </c>
      <c r="D12" s="85" t="s">
        <v>632</v>
      </c>
      <c r="E12" s="66" t="s">
        <v>631</v>
      </c>
      <c r="F12" s="82"/>
      <c r="G12" s="88" t="s">
        <v>641</v>
      </c>
      <c r="H12" s="83"/>
      <c r="I12" s="87">
        <v>314607</v>
      </c>
    </row>
    <row r="13" spans="2:14" x14ac:dyDescent="0.2">
      <c r="B13" s="84">
        <v>82508</v>
      </c>
      <c r="D13" s="81" t="s">
        <v>640</v>
      </c>
      <c r="E13" s="85" t="s">
        <v>564</v>
      </c>
      <c r="F13" s="82"/>
      <c r="G13" s="88" t="s">
        <v>639</v>
      </c>
      <c r="I13" s="87">
        <v>16132</v>
      </c>
    </row>
    <row r="14" spans="2:14" x14ac:dyDescent="0.2">
      <c r="B14" s="84">
        <f>B12-B13</f>
        <v>66325</v>
      </c>
      <c r="D14" s="81" t="s">
        <v>638</v>
      </c>
      <c r="E14" s="66" t="s">
        <v>637</v>
      </c>
      <c r="F14" s="82"/>
      <c r="G14" s="88"/>
      <c r="H14" s="83"/>
      <c r="I14" s="87"/>
    </row>
    <row r="15" spans="2:14" ht="7.15" customHeight="1" x14ac:dyDescent="0.2">
      <c r="B15" s="84"/>
      <c r="F15" s="82"/>
      <c r="G15" s="83"/>
      <c r="H15" s="83"/>
      <c r="I15" s="87"/>
    </row>
    <row r="16" spans="2:14" x14ac:dyDescent="0.2">
      <c r="B16" s="89">
        <f>B11+B12</f>
        <v>330739</v>
      </c>
      <c r="C16" s="78"/>
      <c r="D16" s="90" t="s">
        <v>553</v>
      </c>
      <c r="E16" s="78"/>
      <c r="F16" s="91"/>
      <c r="G16" s="90" t="s">
        <v>553</v>
      </c>
      <c r="H16" s="78"/>
      <c r="I16" s="92">
        <f>I11</f>
        <v>330739</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66014</v>
      </c>
      <c r="D26" s="81" t="s">
        <v>634</v>
      </c>
      <c r="E26" s="85" t="s">
        <v>633</v>
      </c>
      <c r="F26" s="82"/>
      <c r="G26" s="88" t="s">
        <v>632</v>
      </c>
      <c r="H26" s="68" t="s">
        <v>631</v>
      </c>
      <c r="I26" s="87">
        <f>+B12</f>
        <v>148833</v>
      </c>
    </row>
    <row r="27" spans="2:9" x14ac:dyDescent="0.2">
      <c r="B27" s="84">
        <v>51118</v>
      </c>
      <c r="D27" s="85" t="s">
        <v>630</v>
      </c>
      <c r="F27" s="82"/>
      <c r="G27" s="83"/>
      <c r="H27" s="83"/>
      <c r="I27" s="87"/>
    </row>
    <row r="28" spans="2:9" x14ac:dyDescent="0.2">
      <c r="B28" s="84">
        <f>B29+B30</f>
        <v>14896</v>
      </c>
      <c r="D28" s="85" t="s">
        <v>629</v>
      </c>
      <c r="F28" s="82"/>
      <c r="G28" s="83"/>
      <c r="H28" s="83"/>
      <c r="I28" s="87"/>
    </row>
    <row r="29" spans="2:9" x14ac:dyDescent="0.2">
      <c r="B29" s="84">
        <v>14783</v>
      </c>
      <c r="D29" s="85" t="s">
        <v>628</v>
      </c>
      <c r="F29" s="82"/>
      <c r="G29" s="83"/>
      <c r="H29" s="83"/>
      <c r="I29" s="87"/>
    </row>
    <row r="30" spans="2:9" x14ac:dyDescent="0.2">
      <c r="B30" s="84">
        <v>113</v>
      </c>
      <c r="D30" s="85" t="s">
        <v>627</v>
      </c>
      <c r="F30" s="82"/>
      <c r="G30" s="83"/>
      <c r="H30" s="83"/>
      <c r="I30" s="87"/>
    </row>
    <row r="31" spans="2:9" ht="12.75" customHeight="1" x14ac:dyDescent="0.2">
      <c r="B31" s="84">
        <v>8056</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74763</v>
      </c>
      <c r="D33" s="85" t="s">
        <v>621</v>
      </c>
      <c r="E33" s="66" t="s">
        <v>620</v>
      </c>
      <c r="F33" s="82"/>
      <c r="G33" s="83"/>
      <c r="H33" s="83"/>
      <c r="I33" s="87"/>
    </row>
    <row r="34" spans="2:9" x14ac:dyDescent="0.2">
      <c r="B34" s="84"/>
      <c r="F34" s="82"/>
      <c r="G34" s="83"/>
      <c r="H34" s="83"/>
      <c r="I34" s="87"/>
    </row>
    <row r="35" spans="2:9" x14ac:dyDescent="0.2">
      <c r="B35" s="89">
        <f>B26+B31+B32+B33</f>
        <v>148833</v>
      </c>
      <c r="C35" s="78"/>
      <c r="D35" s="90" t="s">
        <v>553</v>
      </c>
      <c r="E35" s="78"/>
      <c r="F35" s="91"/>
      <c r="G35" s="90" t="s">
        <v>553</v>
      </c>
      <c r="H35" s="78"/>
      <c r="I35" s="92">
        <f>I26</f>
        <v>148833</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19068</v>
      </c>
      <c r="D42" s="81" t="s">
        <v>619</v>
      </c>
      <c r="E42" s="88" t="s">
        <v>618</v>
      </c>
      <c r="F42" s="82"/>
      <c r="G42" s="85" t="s">
        <v>621</v>
      </c>
      <c r="H42" s="66" t="s">
        <v>620</v>
      </c>
      <c r="I42" s="87">
        <f>+B33</f>
        <v>74763</v>
      </c>
    </row>
    <row r="43" spans="2:9" ht="15" x14ac:dyDescent="0.2">
      <c r="B43" s="84">
        <v>16869</v>
      </c>
      <c r="C43" s="58"/>
      <c r="D43" s="95" t="s">
        <v>617</v>
      </c>
      <c r="F43" s="62"/>
      <c r="G43" s="79" t="s">
        <v>619</v>
      </c>
      <c r="H43" s="96" t="s">
        <v>618</v>
      </c>
      <c r="I43" s="87">
        <f>I44+I45+I47+I48+I49</f>
        <v>18155</v>
      </c>
    </row>
    <row r="44" spans="2:9" x14ac:dyDescent="0.2">
      <c r="B44" s="84">
        <v>2199</v>
      </c>
      <c r="D44" s="85" t="s">
        <v>616</v>
      </c>
      <c r="F44" s="82"/>
      <c r="G44" s="95" t="s">
        <v>617</v>
      </c>
      <c r="I44" s="87">
        <v>12732</v>
      </c>
    </row>
    <row r="45" spans="2:9" x14ac:dyDescent="0.2">
      <c r="B45" s="84">
        <v>0</v>
      </c>
      <c r="D45" s="85" t="s">
        <v>615</v>
      </c>
      <c r="E45" s="80"/>
      <c r="F45" s="82"/>
      <c r="G45" s="85" t="s">
        <v>616</v>
      </c>
      <c r="I45" s="87">
        <v>5423</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73850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92918</v>
      </c>
      <c r="C52" s="78"/>
      <c r="D52" s="78" t="s">
        <v>553</v>
      </c>
      <c r="E52" s="78"/>
      <c r="F52" s="91"/>
      <c r="G52" s="78" t="s">
        <v>553</v>
      </c>
      <c r="H52" s="78"/>
      <c r="I52" s="92">
        <f>I42+I43+I50</f>
        <v>92918</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-304</v>
      </c>
      <c r="D59" s="81" t="s">
        <v>609</v>
      </c>
      <c r="E59" s="86" t="s">
        <v>608</v>
      </c>
      <c r="F59" s="82"/>
      <c r="G59" s="88" t="s">
        <v>607</v>
      </c>
      <c r="H59" s="66" t="s">
        <v>606</v>
      </c>
      <c r="I59" s="87">
        <f>+B49</f>
        <v>73850</v>
      </c>
    </row>
    <row r="60" spans="2:9" x14ac:dyDescent="0.2">
      <c r="B60" s="84">
        <v>-304</v>
      </c>
      <c r="D60" s="85" t="s">
        <v>605</v>
      </c>
      <c r="F60" s="82"/>
      <c r="G60" s="88" t="s">
        <v>604</v>
      </c>
      <c r="H60" s="85"/>
      <c r="I60" s="87">
        <f>I61+I62</f>
        <v>113</v>
      </c>
    </row>
    <row r="61" spans="2:9" x14ac:dyDescent="0.2">
      <c r="B61" s="84">
        <v>0</v>
      </c>
      <c r="D61" s="85" t="s">
        <v>603</v>
      </c>
      <c r="F61" s="82"/>
      <c r="G61" s="88" t="s">
        <v>602</v>
      </c>
      <c r="I61" s="87">
        <v>0</v>
      </c>
    </row>
    <row r="62" spans="2:9" x14ac:dyDescent="0.2">
      <c r="B62" s="84">
        <v>113</v>
      </c>
      <c r="D62" s="81" t="s">
        <v>601</v>
      </c>
      <c r="E62" s="85" t="s">
        <v>600</v>
      </c>
      <c r="F62" s="82"/>
      <c r="G62" s="88" t="s">
        <v>599</v>
      </c>
      <c r="I62" s="87">
        <v>113</v>
      </c>
    </row>
    <row r="63" spans="2:9" x14ac:dyDescent="0.2">
      <c r="B63" s="84"/>
      <c r="E63" s="85" t="s">
        <v>598</v>
      </c>
      <c r="F63" s="82"/>
      <c r="G63" s="83" t="s">
        <v>597</v>
      </c>
      <c r="H63" s="81" t="s">
        <v>596</v>
      </c>
      <c r="I63" s="87">
        <f>I64+I65+I66</f>
        <v>122</v>
      </c>
    </row>
    <row r="64" spans="2:9" x14ac:dyDescent="0.2">
      <c r="B64" s="84">
        <f>B65+B66+B67</f>
        <v>808</v>
      </c>
      <c r="D64" s="81" t="s">
        <v>597</v>
      </c>
      <c r="E64" s="81" t="s">
        <v>596</v>
      </c>
      <c r="F64" s="82"/>
      <c r="G64" s="85" t="s">
        <v>595</v>
      </c>
      <c r="I64" s="87">
        <v>0</v>
      </c>
    </row>
    <row r="65" spans="2:9" x14ac:dyDescent="0.2">
      <c r="B65" s="84">
        <v>808</v>
      </c>
      <c r="D65" s="85" t="s">
        <v>595</v>
      </c>
      <c r="F65" s="82"/>
      <c r="G65" s="88" t="s">
        <v>594</v>
      </c>
      <c r="I65" s="87">
        <v>1</v>
      </c>
    </row>
    <row r="66" spans="2:9" x14ac:dyDescent="0.2">
      <c r="B66" s="84">
        <v>0</v>
      </c>
      <c r="D66" s="85" t="s">
        <v>594</v>
      </c>
      <c r="F66" s="82"/>
      <c r="G66" s="88" t="s">
        <v>593</v>
      </c>
      <c r="I66" s="87">
        <v>121</v>
      </c>
    </row>
    <row r="67" spans="2:9" x14ac:dyDescent="0.2">
      <c r="B67" s="84">
        <v>0</v>
      </c>
      <c r="D67" s="85" t="s">
        <v>593</v>
      </c>
      <c r="F67" s="82"/>
      <c r="G67" s="83"/>
      <c r="H67" s="83"/>
      <c r="I67" s="87"/>
    </row>
    <row r="68" spans="2:9" x14ac:dyDescent="0.2">
      <c r="B68" s="84">
        <f>I70-B59-B62-B64</f>
        <v>73468</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74085</v>
      </c>
      <c r="C70" s="78"/>
      <c r="D70" s="78" t="s">
        <v>553</v>
      </c>
      <c r="E70" s="78"/>
      <c r="F70" s="91"/>
      <c r="G70" s="78" t="s">
        <v>553</v>
      </c>
      <c r="H70" s="78"/>
      <c r="I70" s="92">
        <f>I59+I60+I63</f>
        <v>74085</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73468</v>
      </c>
    </row>
    <row r="78" spans="2:9" x14ac:dyDescent="0.2">
      <c r="B78" s="84"/>
      <c r="E78" s="85" t="s">
        <v>585</v>
      </c>
      <c r="F78" s="82"/>
      <c r="G78" s="88"/>
      <c r="H78" s="85"/>
      <c r="I78" s="87"/>
    </row>
    <row r="79" spans="2:9" x14ac:dyDescent="0.2">
      <c r="B79" s="84">
        <f>I82-B77</f>
        <v>73468</v>
      </c>
      <c r="D79" s="85" t="s">
        <v>580</v>
      </c>
      <c r="E79" s="68" t="s">
        <v>584</v>
      </c>
      <c r="F79" s="82"/>
      <c r="G79" s="83"/>
      <c r="H79" s="83"/>
      <c r="I79" s="87"/>
    </row>
    <row r="80" spans="2:9" x14ac:dyDescent="0.2">
      <c r="B80" s="84">
        <f>B79-B13</f>
        <v>-9040</v>
      </c>
      <c r="D80" s="85" t="s">
        <v>583</v>
      </c>
      <c r="E80" s="66" t="s">
        <v>579</v>
      </c>
      <c r="F80" s="82"/>
      <c r="G80" s="83"/>
      <c r="H80" s="83"/>
      <c r="I80" s="87"/>
    </row>
    <row r="81" spans="2:9" x14ac:dyDescent="0.2">
      <c r="B81" s="84"/>
      <c r="F81" s="82"/>
      <c r="G81" s="83"/>
      <c r="H81" s="83"/>
      <c r="I81" s="87"/>
    </row>
    <row r="82" spans="2:9" x14ac:dyDescent="0.2">
      <c r="B82" s="89">
        <f>B77+B79</f>
        <v>73468</v>
      </c>
      <c r="C82" s="78"/>
      <c r="D82" s="78" t="s">
        <v>553</v>
      </c>
      <c r="E82" s="78"/>
      <c r="F82" s="91"/>
      <c r="G82" s="78" t="s">
        <v>553</v>
      </c>
      <c r="H82" s="78"/>
      <c r="I82" s="92">
        <f>I77</f>
        <v>73468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54579</v>
      </c>
      <c r="D92" s="85" t="s">
        <v>567</v>
      </c>
      <c r="E92" s="66" t="s">
        <v>566</v>
      </c>
      <c r="F92" s="82"/>
      <c r="G92" s="85" t="s">
        <v>580</v>
      </c>
      <c r="H92" s="66" t="s">
        <v>579</v>
      </c>
      <c r="I92" s="87">
        <f>+B80</f>
        <v>-9040</v>
      </c>
    </row>
    <row r="93" spans="2:9" x14ac:dyDescent="0.2">
      <c r="B93" s="84"/>
      <c r="E93" s="68" t="s">
        <v>563</v>
      </c>
      <c r="F93" s="82"/>
      <c r="G93" s="88" t="s">
        <v>578</v>
      </c>
      <c r="H93" s="81" t="s">
        <v>577</v>
      </c>
      <c r="I93" s="87">
        <f>I94+I95</f>
        <v>63619</v>
      </c>
    </row>
    <row r="94" spans="2:9" x14ac:dyDescent="0.2">
      <c r="B94" s="84"/>
      <c r="E94" s="85"/>
      <c r="F94" s="82"/>
      <c r="G94" s="88" t="s">
        <v>576</v>
      </c>
      <c r="I94" s="87">
        <v>58357</v>
      </c>
    </row>
    <row r="95" spans="2:9" x14ac:dyDescent="0.2">
      <c r="B95" s="84"/>
      <c r="E95" s="85"/>
      <c r="F95" s="82"/>
      <c r="G95" s="88" t="s">
        <v>575</v>
      </c>
      <c r="I95" s="87">
        <v>5262</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54579</v>
      </c>
      <c r="C99" s="78"/>
      <c r="D99" s="78" t="s">
        <v>553</v>
      </c>
      <c r="E99" s="78"/>
      <c r="F99" s="91"/>
      <c r="G99" s="78" t="s">
        <v>553</v>
      </c>
      <c r="H99" s="78"/>
      <c r="I99" s="92">
        <f>I92+I93+I96</f>
        <v>54579</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-14196</v>
      </c>
      <c r="D106" s="85" t="s">
        <v>570</v>
      </c>
      <c r="E106" s="103" t="s">
        <v>569</v>
      </c>
      <c r="F106" s="82"/>
      <c r="G106" s="83"/>
      <c r="H106" s="83"/>
      <c r="I106" s="82"/>
    </row>
    <row r="107" spans="2:9" x14ac:dyDescent="0.2">
      <c r="B107" s="84">
        <v>34291</v>
      </c>
      <c r="D107" s="85" t="s">
        <v>568</v>
      </c>
      <c r="E107" s="85"/>
      <c r="F107" s="82"/>
      <c r="G107" s="85" t="s">
        <v>567</v>
      </c>
      <c r="H107" s="68" t="s">
        <v>566</v>
      </c>
      <c r="I107" s="87"/>
    </row>
    <row r="108" spans="2:9" x14ac:dyDescent="0.2">
      <c r="B108" s="84">
        <f>-B13</f>
        <v>-82508</v>
      </c>
      <c r="D108" s="85" t="s">
        <v>565</v>
      </c>
      <c r="E108" s="86" t="s">
        <v>564</v>
      </c>
      <c r="F108" s="82"/>
      <c r="G108" s="85"/>
      <c r="H108" s="67" t="s">
        <v>563</v>
      </c>
      <c r="I108" s="87">
        <f>B92</f>
        <v>54579</v>
      </c>
    </row>
    <row r="109" spans="2:9" x14ac:dyDescent="0.2">
      <c r="B109" s="84">
        <v>-48487</v>
      </c>
      <c r="D109" s="95" t="s">
        <v>562</v>
      </c>
      <c r="E109" s="85" t="s">
        <v>561</v>
      </c>
      <c r="F109" s="82"/>
      <c r="H109" s="104"/>
      <c r="I109" s="105"/>
    </row>
    <row r="110" spans="2:9" x14ac:dyDescent="0.2">
      <c r="B110" s="84">
        <v>0</v>
      </c>
      <c r="D110" s="85" t="s">
        <v>560</v>
      </c>
      <c r="E110" s="85" t="s">
        <v>559</v>
      </c>
      <c r="F110" s="82"/>
      <c r="G110" s="93"/>
      <c r="I110" s="87"/>
    </row>
    <row r="111" spans="2:9" x14ac:dyDescent="0.2">
      <c r="B111" s="84">
        <v>3078</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148205</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54579</v>
      </c>
      <c r="C115" s="78"/>
      <c r="D115" s="78" t="s">
        <v>553</v>
      </c>
      <c r="E115" s="106"/>
      <c r="F115" s="91"/>
      <c r="G115" s="78" t="s">
        <v>553</v>
      </c>
      <c r="H115" s="78"/>
      <c r="I115" s="92">
        <f>I108</f>
        <v>54579</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148205</v>
      </c>
    </row>
    <row r="123" spans="2:9" ht="15" x14ac:dyDescent="0.2">
      <c r="B123" s="84">
        <f>B125+B128+B131+B134+B137+B142+B143+B144</f>
        <v>105595</v>
      </c>
      <c r="C123" s="79"/>
      <c r="D123" s="58"/>
      <c r="E123" s="85" t="s">
        <v>548</v>
      </c>
      <c r="F123" s="58"/>
      <c r="G123" s="58"/>
      <c r="H123" s="58"/>
      <c r="I123" s="87">
        <f>I125+I128+I131+I134+I137+I142+I143+I144</f>
        <v>-42610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43775</v>
      </c>
      <c r="E128" s="85" t="s">
        <v>544</v>
      </c>
      <c r="I128" s="87">
        <f>I129+I130</f>
        <v>12593</v>
      </c>
    </row>
    <row r="129" spans="2:9" x14ac:dyDescent="0.2">
      <c r="B129" s="84">
        <v>62933</v>
      </c>
      <c r="E129" s="85" t="s">
        <v>543</v>
      </c>
      <c r="I129" s="87">
        <v>0</v>
      </c>
    </row>
    <row r="130" spans="2:9" x14ac:dyDescent="0.2">
      <c r="B130" s="84">
        <v>-19158</v>
      </c>
      <c r="E130" s="85" t="s">
        <v>542</v>
      </c>
      <c r="I130" s="87">
        <v>12593</v>
      </c>
    </row>
    <row r="131" spans="2:9" x14ac:dyDescent="0.2">
      <c r="B131" s="84">
        <f>B132+B133</f>
        <v>-71102</v>
      </c>
      <c r="E131" s="85" t="s">
        <v>541</v>
      </c>
      <c r="I131" s="87">
        <f>I132+I133</f>
        <v>1449</v>
      </c>
    </row>
    <row r="132" spans="2:9" x14ac:dyDescent="0.2">
      <c r="B132" s="84">
        <v>41362</v>
      </c>
      <c r="E132" s="85" t="s">
        <v>540</v>
      </c>
      <c r="I132" s="87">
        <v>0</v>
      </c>
    </row>
    <row r="133" spans="2:9" x14ac:dyDescent="0.2">
      <c r="B133" s="84">
        <v>-112464</v>
      </c>
      <c r="E133" s="85" t="s">
        <v>539</v>
      </c>
      <c r="I133" s="87">
        <v>1449</v>
      </c>
    </row>
    <row r="134" spans="2:9" x14ac:dyDescent="0.2">
      <c r="B134" s="84">
        <f>B135+B136</f>
        <v>-3021</v>
      </c>
      <c r="E134" s="85" t="s">
        <v>538</v>
      </c>
      <c r="I134" s="87">
        <f>I135+I136</f>
        <v>-73822</v>
      </c>
    </row>
    <row r="135" spans="2:9" x14ac:dyDescent="0.2">
      <c r="B135" s="84">
        <v>-2392</v>
      </c>
      <c r="E135" s="85" t="s">
        <v>537</v>
      </c>
      <c r="I135" s="87">
        <v>-465309</v>
      </c>
    </row>
    <row r="136" spans="2:9" x14ac:dyDescent="0.2">
      <c r="B136" s="84">
        <v>-629</v>
      </c>
      <c r="E136" s="85" t="s">
        <v>536</v>
      </c>
      <c r="I136" s="87">
        <v>391487</v>
      </c>
    </row>
    <row r="137" spans="2:9" x14ac:dyDescent="0.2">
      <c r="B137" s="84">
        <f>B138+B141</f>
        <v>-2250</v>
      </c>
      <c r="E137" s="107" t="s">
        <v>535</v>
      </c>
      <c r="I137" s="87">
        <f>I138+I141</f>
        <v>8017</v>
      </c>
    </row>
    <row r="138" spans="2:9" x14ac:dyDescent="0.2">
      <c r="B138" s="84">
        <f>B139+B140</f>
        <v>-2250</v>
      </c>
      <c r="E138" s="107" t="s">
        <v>534</v>
      </c>
      <c r="I138" s="87">
        <f>I139+I140</f>
        <v>8017</v>
      </c>
    </row>
    <row r="139" spans="2:9" x14ac:dyDescent="0.2">
      <c r="B139" s="84">
        <v>-2250</v>
      </c>
      <c r="E139" s="107" t="s">
        <v>533</v>
      </c>
      <c r="I139" s="87">
        <v>8017</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4788</v>
      </c>
    </row>
    <row r="144" spans="2:9" x14ac:dyDescent="0.2">
      <c r="B144" s="84">
        <f>B145+B146</f>
        <v>138193</v>
      </c>
      <c r="C144" s="85" t="s">
        <v>528</v>
      </c>
      <c r="E144" s="85" t="s">
        <v>528</v>
      </c>
      <c r="I144" s="87">
        <f>I145+I146</f>
        <v>4365</v>
      </c>
    </row>
    <row r="145" spans="2:9" x14ac:dyDescent="0.2">
      <c r="B145" s="84">
        <v>62017</v>
      </c>
      <c r="C145" s="85" t="s">
        <v>527</v>
      </c>
      <c r="E145" s="85" t="s">
        <v>527</v>
      </c>
      <c r="I145" s="87">
        <v>945</v>
      </c>
    </row>
    <row r="146" spans="2:9" x14ac:dyDescent="0.2">
      <c r="B146" s="89">
        <v>76176</v>
      </c>
      <c r="C146" s="108" t="s">
        <v>526</v>
      </c>
      <c r="D146" s="109"/>
      <c r="E146" s="108" t="s">
        <v>526</v>
      </c>
      <c r="F146" s="109"/>
      <c r="G146" s="109"/>
      <c r="H146" s="109"/>
      <c r="I146" s="92">
        <v>3420</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678</v>
      </c>
      <c r="D3" s="128"/>
      <c r="E3" s="132"/>
      <c r="F3" s="128"/>
      <c r="G3" s="128"/>
      <c r="H3" s="128"/>
      <c r="I3" s="128"/>
      <c r="J3" s="128"/>
      <c r="K3" s="128"/>
      <c r="L3" s="128"/>
      <c r="M3" s="128"/>
      <c r="N3" s="133"/>
    </row>
    <row r="4" spans="2:14" s="131" customFormat="1" ht="15" customHeight="1" x14ac:dyDescent="0.25">
      <c r="B4" s="76" t="s">
        <v>677</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6793863</v>
      </c>
      <c r="D11" s="81" t="s">
        <v>645</v>
      </c>
      <c r="E11" s="85" t="s">
        <v>644</v>
      </c>
      <c r="F11" s="82"/>
      <c r="G11" s="83" t="s">
        <v>643</v>
      </c>
      <c r="H11" s="86" t="s">
        <v>642</v>
      </c>
      <c r="I11" s="87">
        <f>I12+I13</f>
        <v>16293343</v>
      </c>
    </row>
    <row r="12" spans="2:14" x14ac:dyDescent="0.2">
      <c r="B12" s="84">
        <f>I11-B11</f>
        <v>9499480</v>
      </c>
      <c r="D12" s="85" t="s">
        <v>632</v>
      </c>
      <c r="E12" s="66" t="s">
        <v>631</v>
      </c>
      <c r="F12" s="82"/>
      <c r="G12" s="88" t="s">
        <v>641</v>
      </c>
      <c r="H12" s="83"/>
      <c r="I12" s="87">
        <v>16276903</v>
      </c>
    </row>
    <row r="13" spans="2:14" x14ac:dyDescent="0.2">
      <c r="B13" s="84">
        <v>2469048</v>
      </c>
      <c r="D13" s="81" t="s">
        <v>640</v>
      </c>
      <c r="E13" s="85" t="s">
        <v>564</v>
      </c>
      <c r="F13" s="82"/>
      <c r="G13" s="88" t="s">
        <v>639</v>
      </c>
      <c r="I13" s="87">
        <v>16440</v>
      </c>
    </row>
    <row r="14" spans="2:14" x14ac:dyDescent="0.2">
      <c r="B14" s="84">
        <f>B12-B13</f>
        <v>7030432</v>
      </c>
      <c r="D14" s="81" t="s">
        <v>638</v>
      </c>
      <c r="E14" s="66" t="s">
        <v>637</v>
      </c>
      <c r="F14" s="82"/>
      <c r="G14" s="88"/>
      <c r="H14" s="83"/>
      <c r="I14" s="87"/>
    </row>
    <row r="15" spans="2:14" ht="7.15" customHeight="1" x14ac:dyDescent="0.2">
      <c r="B15" s="84"/>
      <c r="F15" s="82"/>
      <c r="G15" s="83"/>
      <c r="H15" s="83"/>
      <c r="I15" s="87"/>
    </row>
    <row r="16" spans="2:14" x14ac:dyDescent="0.2">
      <c r="B16" s="89">
        <f>B11+B12</f>
        <v>16293343</v>
      </c>
      <c r="C16" s="78"/>
      <c r="D16" s="90" t="s">
        <v>553</v>
      </c>
      <c r="E16" s="78"/>
      <c r="F16" s="91"/>
      <c r="G16" s="90" t="s">
        <v>553</v>
      </c>
      <c r="H16" s="78"/>
      <c r="I16" s="92">
        <f>I11</f>
        <v>16293343</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5102651</v>
      </c>
      <c r="D26" s="81" t="s">
        <v>634</v>
      </c>
      <c r="E26" s="85" t="s">
        <v>633</v>
      </c>
      <c r="F26" s="82"/>
      <c r="G26" s="88" t="s">
        <v>632</v>
      </c>
      <c r="H26" s="68" t="s">
        <v>631</v>
      </c>
      <c r="I26" s="87">
        <f>+B12</f>
        <v>9499480</v>
      </c>
    </row>
    <row r="27" spans="2:9" x14ac:dyDescent="0.2">
      <c r="B27" s="84">
        <v>4040781</v>
      </c>
      <c r="D27" s="85" t="s">
        <v>630</v>
      </c>
      <c r="F27" s="82"/>
      <c r="G27" s="83"/>
      <c r="H27" s="83"/>
      <c r="I27" s="87"/>
    </row>
    <row r="28" spans="2:9" x14ac:dyDescent="0.2">
      <c r="B28" s="84">
        <f>B29+B30</f>
        <v>1061870</v>
      </c>
      <c r="D28" s="85" t="s">
        <v>629</v>
      </c>
      <c r="F28" s="82"/>
      <c r="G28" s="83"/>
      <c r="H28" s="83"/>
      <c r="I28" s="87"/>
    </row>
    <row r="29" spans="2:9" x14ac:dyDescent="0.2">
      <c r="B29" s="84">
        <v>1053406</v>
      </c>
      <c r="D29" s="85" t="s">
        <v>628</v>
      </c>
      <c r="F29" s="82"/>
      <c r="G29" s="83"/>
      <c r="H29" s="83"/>
      <c r="I29" s="87"/>
    </row>
    <row r="30" spans="2:9" x14ac:dyDescent="0.2">
      <c r="B30" s="84">
        <v>8464</v>
      </c>
      <c r="D30" s="85" t="s">
        <v>627</v>
      </c>
      <c r="F30" s="82"/>
      <c r="G30" s="83"/>
      <c r="H30" s="83"/>
      <c r="I30" s="87"/>
    </row>
    <row r="31" spans="2:9" ht="12.75" customHeight="1" x14ac:dyDescent="0.2">
      <c r="B31" s="84">
        <v>219073</v>
      </c>
      <c r="D31" s="81" t="s">
        <v>626</v>
      </c>
      <c r="E31" s="81" t="s">
        <v>625</v>
      </c>
      <c r="F31" s="82"/>
      <c r="G31" s="83"/>
      <c r="H31" s="83"/>
      <c r="I31" s="87"/>
    </row>
    <row r="32" spans="2:9" ht="12.75" customHeight="1" x14ac:dyDescent="0.2">
      <c r="B32" s="84">
        <v>-72016</v>
      </c>
      <c r="D32" s="81" t="s">
        <v>624</v>
      </c>
      <c r="E32" s="81" t="s">
        <v>623</v>
      </c>
      <c r="F32" s="82"/>
      <c r="G32" s="83"/>
      <c r="H32" s="83"/>
      <c r="I32" s="87"/>
    </row>
    <row r="33" spans="2:9" x14ac:dyDescent="0.2">
      <c r="B33" s="84">
        <f>I35-B26-B31-B32</f>
        <v>4249772</v>
      </c>
      <c r="D33" s="85" t="s">
        <v>621</v>
      </c>
      <c r="E33" s="66" t="s">
        <v>620</v>
      </c>
      <c r="F33" s="82"/>
      <c r="G33" s="83"/>
      <c r="H33" s="83"/>
      <c r="I33" s="87"/>
    </row>
    <row r="34" spans="2:9" x14ac:dyDescent="0.2">
      <c r="B34" s="84"/>
      <c r="F34" s="82"/>
      <c r="G34" s="83"/>
      <c r="H34" s="83"/>
      <c r="I34" s="87"/>
    </row>
    <row r="35" spans="2:9" x14ac:dyDescent="0.2">
      <c r="B35" s="89">
        <f>B26+B31+B32+B33</f>
        <v>9499480</v>
      </c>
      <c r="C35" s="78"/>
      <c r="D35" s="90" t="s">
        <v>553</v>
      </c>
      <c r="E35" s="78"/>
      <c r="F35" s="91"/>
      <c r="G35" s="90" t="s">
        <v>553</v>
      </c>
      <c r="H35" s="78"/>
      <c r="I35" s="92">
        <f>I26</f>
        <v>9499480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1752455</v>
      </c>
      <c r="D42" s="81" t="s">
        <v>619</v>
      </c>
      <c r="E42" s="88" t="s">
        <v>618</v>
      </c>
      <c r="F42" s="82"/>
      <c r="G42" s="85" t="s">
        <v>621</v>
      </c>
      <c r="H42" s="66" t="s">
        <v>620</v>
      </c>
      <c r="I42" s="87">
        <f>+B33</f>
        <v>4249772</v>
      </c>
    </row>
    <row r="43" spans="2:9" ht="15" x14ac:dyDescent="0.2">
      <c r="B43" s="84">
        <v>662310</v>
      </c>
      <c r="C43" s="58"/>
      <c r="D43" s="95" t="s">
        <v>617</v>
      </c>
      <c r="F43" s="62"/>
      <c r="G43" s="79" t="s">
        <v>619</v>
      </c>
      <c r="H43" s="96" t="s">
        <v>618</v>
      </c>
      <c r="I43" s="87">
        <f>I44+I45+I47+I48+I49</f>
        <v>85958</v>
      </c>
    </row>
    <row r="44" spans="2:9" x14ac:dyDescent="0.2">
      <c r="B44" s="84">
        <v>1090145</v>
      </c>
      <c r="D44" s="85" t="s">
        <v>616</v>
      </c>
      <c r="F44" s="82"/>
      <c r="G44" s="95" t="s">
        <v>617</v>
      </c>
      <c r="I44" s="87">
        <v>37584</v>
      </c>
    </row>
    <row r="45" spans="2:9" x14ac:dyDescent="0.2">
      <c r="B45" s="84">
        <v>0</v>
      </c>
      <c r="D45" s="85" t="s">
        <v>615</v>
      </c>
      <c r="E45" s="80"/>
      <c r="F45" s="82"/>
      <c r="G45" s="85" t="s">
        <v>616</v>
      </c>
      <c r="I45" s="87">
        <v>48374</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2583275</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4335730</v>
      </c>
      <c r="C52" s="78"/>
      <c r="D52" s="78" t="s">
        <v>553</v>
      </c>
      <c r="E52" s="78"/>
      <c r="F52" s="91"/>
      <c r="G52" s="78" t="s">
        <v>553</v>
      </c>
      <c r="H52" s="78"/>
      <c r="I52" s="92">
        <f>I42+I43+I50</f>
        <v>4335730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490334</v>
      </c>
      <c r="D59" s="81" t="s">
        <v>609</v>
      </c>
      <c r="E59" s="86" t="s">
        <v>608</v>
      </c>
      <c r="F59" s="82"/>
      <c r="G59" s="88" t="s">
        <v>607</v>
      </c>
      <c r="H59" s="66" t="s">
        <v>606</v>
      </c>
      <c r="I59" s="87">
        <f>+B49</f>
        <v>2583275</v>
      </c>
    </row>
    <row r="60" spans="2:9" x14ac:dyDescent="0.2">
      <c r="B60" s="84">
        <v>490334</v>
      </c>
      <c r="D60" s="85" t="s">
        <v>605</v>
      </c>
      <c r="F60" s="82"/>
      <c r="G60" s="88" t="s">
        <v>604</v>
      </c>
      <c r="H60" s="85"/>
      <c r="I60" s="87">
        <f>I61+I62</f>
        <v>8464</v>
      </c>
    </row>
    <row r="61" spans="2:9" x14ac:dyDescent="0.2">
      <c r="B61" s="84">
        <v>0</v>
      </c>
      <c r="D61" s="85" t="s">
        <v>603</v>
      </c>
      <c r="F61" s="82"/>
      <c r="G61" s="88" t="s">
        <v>602</v>
      </c>
      <c r="I61" s="87">
        <v>0</v>
      </c>
    </row>
    <row r="62" spans="2:9" x14ac:dyDescent="0.2">
      <c r="B62" s="84">
        <v>8464</v>
      </c>
      <c r="D62" s="81" t="s">
        <v>601</v>
      </c>
      <c r="E62" s="85" t="s">
        <v>600</v>
      </c>
      <c r="F62" s="82"/>
      <c r="G62" s="88" t="s">
        <v>599</v>
      </c>
      <c r="I62" s="87">
        <v>8464</v>
      </c>
    </row>
    <row r="63" spans="2:9" x14ac:dyDescent="0.2">
      <c r="B63" s="84"/>
      <c r="E63" s="85" t="s">
        <v>598</v>
      </c>
      <c r="F63" s="82"/>
      <c r="G63" s="83" t="s">
        <v>597</v>
      </c>
      <c r="H63" s="81" t="s">
        <v>596</v>
      </c>
      <c r="I63" s="87">
        <f>I64+I65+I66</f>
        <v>37439</v>
      </c>
    </row>
    <row r="64" spans="2:9" x14ac:dyDescent="0.2">
      <c r="B64" s="84">
        <f>B65+B66+B67</f>
        <v>37058</v>
      </c>
      <c r="D64" s="81" t="s">
        <v>597</v>
      </c>
      <c r="E64" s="81" t="s">
        <v>596</v>
      </c>
      <c r="F64" s="82"/>
      <c r="G64" s="85" t="s">
        <v>595</v>
      </c>
      <c r="I64" s="87">
        <v>0</v>
      </c>
    </row>
    <row r="65" spans="2:9" x14ac:dyDescent="0.2">
      <c r="B65" s="84">
        <v>31088</v>
      </c>
      <c r="D65" s="85" t="s">
        <v>595</v>
      </c>
      <c r="F65" s="82"/>
      <c r="G65" s="88" t="s">
        <v>594</v>
      </c>
      <c r="I65" s="87">
        <v>29994</v>
      </c>
    </row>
    <row r="66" spans="2:9" x14ac:dyDescent="0.2">
      <c r="B66" s="84">
        <v>0</v>
      </c>
      <c r="D66" s="85" t="s">
        <v>594</v>
      </c>
      <c r="F66" s="82"/>
      <c r="G66" s="88" t="s">
        <v>593</v>
      </c>
      <c r="I66" s="87">
        <v>7445</v>
      </c>
    </row>
    <row r="67" spans="2:9" x14ac:dyDescent="0.2">
      <c r="B67" s="84">
        <v>5970</v>
      </c>
      <c r="D67" s="85" t="s">
        <v>593</v>
      </c>
      <c r="F67" s="82"/>
      <c r="G67" s="83"/>
      <c r="H67" s="83"/>
      <c r="I67" s="87"/>
    </row>
    <row r="68" spans="2:9" x14ac:dyDescent="0.2">
      <c r="B68" s="84">
        <f>I70-B59-B62-B64</f>
        <v>2093322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2629178</v>
      </c>
      <c r="C70" s="78"/>
      <c r="D70" s="78" t="s">
        <v>553</v>
      </c>
      <c r="E70" s="78"/>
      <c r="F70" s="91"/>
      <c r="G70" s="78" t="s">
        <v>553</v>
      </c>
      <c r="H70" s="78"/>
      <c r="I70" s="92">
        <f>I59+I60+I63</f>
        <v>2629178</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2093322</v>
      </c>
    </row>
    <row r="78" spans="2:9" x14ac:dyDescent="0.2">
      <c r="B78" s="84"/>
      <c r="E78" s="85" t="s">
        <v>585</v>
      </c>
      <c r="F78" s="82"/>
      <c r="G78" s="88"/>
      <c r="H78" s="85"/>
      <c r="I78" s="87"/>
    </row>
    <row r="79" spans="2:9" x14ac:dyDescent="0.2">
      <c r="B79" s="84">
        <f>I82-B77</f>
        <v>2093322</v>
      </c>
      <c r="D79" s="85" t="s">
        <v>580</v>
      </c>
      <c r="E79" s="68" t="s">
        <v>584</v>
      </c>
      <c r="F79" s="82"/>
      <c r="G79" s="83"/>
      <c r="H79" s="83"/>
      <c r="I79" s="87"/>
    </row>
    <row r="80" spans="2:9" x14ac:dyDescent="0.2">
      <c r="B80" s="84">
        <f>B79-B13</f>
        <v>-375726</v>
      </c>
      <c r="D80" s="85" t="s">
        <v>583</v>
      </c>
      <c r="E80" s="66" t="s">
        <v>579</v>
      </c>
      <c r="F80" s="82"/>
      <c r="G80" s="83"/>
      <c r="H80" s="83"/>
      <c r="I80" s="87"/>
    </row>
    <row r="81" spans="2:9" x14ac:dyDescent="0.2">
      <c r="B81" s="84"/>
      <c r="F81" s="82"/>
      <c r="G81" s="83"/>
      <c r="H81" s="83"/>
      <c r="I81" s="87"/>
    </row>
    <row r="82" spans="2:9" x14ac:dyDescent="0.2">
      <c r="B82" s="89">
        <f>B77+B79</f>
        <v>2093322</v>
      </c>
      <c r="C82" s="78"/>
      <c r="D82" s="78" t="s">
        <v>553</v>
      </c>
      <c r="E82" s="78"/>
      <c r="F82" s="91"/>
      <c r="G82" s="78" t="s">
        <v>553</v>
      </c>
      <c r="H82" s="78"/>
      <c r="I82" s="92">
        <f>I77</f>
        <v>2093322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347396</v>
      </c>
      <c r="D92" s="85" t="s">
        <v>567</v>
      </c>
      <c r="E92" s="66" t="s">
        <v>566</v>
      </c>
      <c r="F92" s="82"/>
      <c r="G92" s="85" t="s">
        <v>580</v>
      </c>
      <c r="H92" s="66" t="s">
        <v>579</v>
      </c>
      <c r="I92" s="87">
        <f>+B80</f>
        <v>-375726</v>
      </c>
    </row>
    <row r="93" spans="2:9" x14ac:dyDescent="0.2">
      <c r="B93" s="84"/>
      <c r="E93" s="68" t="s">
        <v>563</v>
      </c>
      <c r="F93" s="82"/>
      <c r="G93" s="88" t="s">
        <v>578</v>
      </c>
      <c r="H93" s="81" t="s">
        <v>577</v>
      </c>
      <c r="I93" s="87">
        <f>I94+I95</f>
        <v>867350</v>
      </c>
    </row>
    <row r="94" spans="2:9" x14ac:dyDescent="0.2">
      <c r="B94" s="84"/>
      <c r="E94" s="85"/>
      <c r="F94" s="82"/>
      <c r="G94" s="88" t="s">
        <v>576</v>
      </c>
      <c r="I94" s="87">
        <v>808714</v>
      </c>
    </row>
    <row r="95" spans="2:9" x14ac:dyDescent="0.2">
      <c r="B95" s="84"/>
      <c r="E95" s="85"/>
      <c r="F95" s="82"/>
      <c r="G95" s="88" t="s">
        <v>575</v>
      </c>
      <c r="I95" s="87">
        <v>58636</v>
      </c>
    </row>
    <row r="96" spans="2:9" x14ac:dyDescent="0.2">
      <c r="B96" s="84"/>
      <c r="D96" s="85"/>
      <c r="F96" s="82"/>
      <c r="G96" s="88" t="s">
        <v>574</v>
      </c>
      <c r="H96" s="81" t="s">
        <v>573</v>
      </c>
      <c r="I96" s="87">
        <f>I97</f>
        <v>-144228</v>
      </c>
    </row>
    <row r="97" spans="2:9" x14ac:dyDescent="0.2">
      <c r="B97" s="98"/>
      <c r="C97" s="99"/>
      <c r="D97" s="99"/>
      <c r="E97" s="85"/>
      <c r="F97" s="100"/>
      <c r="G97" s="88" t="s">
        <v>572</v>
      </c>
      <c r="H97" s="101"/>
      <c r="I97" s="87">
        <v>-144228</v>
      </c>
    </row>
    <row r="98" spans="2:9" x14ac:dyDescent="0.2">
      <c r="B98" s="84"/>
      <c r="F98" s="82"/>
      <c r="G98" s="83"/>
      <c r="H98" s="83"/>
      <c r="I98" s="87"/>
    </row>
    <row r="99" spans="2:9" x14ac:dyDescent="0.2">
      <c r="B99" s="89">
        <f>B92</f>
        <v>347396</v>
      </c>
      <c r="C99" s="78"/>
      <c r="D99" s="78" t="s">
        <v>553</v>
      </c>
      <c r="E99" s="78"/>
      <c r="F99" s="91"/>
      <c r="G99" s="78" t="s">
        <v>553</v>
      </c>
      <c r="H99" s="78"/>
      <c r="I99" s="92">
        <f>I92+I93+I96</f>
        <v>347396</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2488961</v>
      </c>
      <c r="D106" s="85" t="s">
        <v>570</v>
      </c>
      <c r="E106" s="103" t="s">
        <v>569</v>
      </c>
      <c r="F106" s="82"/>
      <c r="G106" s="83"/>
      <c r="H106" s="83"/>
      <c r="I106" s="82"/>
    </row>
    <row r="107" spans="2:9" x14ac:dyDescent="0.2">
      <c r="B107" s="84">
        <v>2493298</v>
      </c>
      <c r="D107" s="85" t="s">
        <v>568</v>
      </c>
      <c r="E107" s="85"/>
      <c r="F107" s="82"/>
      <c r="G107" s="85" t="s">
        <v>567</v>
      </c>
      <c r="H107" s="68" t="s">
        <v>566</v>
      </c>
      <c r="I107" s="87"/>
    </row>
    <row r="108" spans="2:9" x14ac:dyDescent="0.2">
      <c r="B108" s="84">
        <f>-B13</f>
        <v>-2469048</v>
      </c>
      <c r="D108" s="85" t="s">
        <v>565</v>
      </c>
      <c r="E108" s="86" t="s">
        <v>564</v>
      </c>
      <c r="F108" s="82"/>
      <c r="G108" s="85"/>
      <c r="H108" s="67" t="s">
        <v>563</v>
      </c>
      <c r="I108" s="87">
        <f>B92</f>
        <v>347396</v>
      </c>
    </row>
    <row r="109" spans="2:9" x14ac:dyDescent="0.2">
      <c r="B109" s="84">
        <v>-4337</v>
      </c>
      <c r="D109" s="95" t="s">
        <v>562</v>
      </c>
      <c r="E109" s="85" t="s">
        <v>561</v>
      </c>
      <c r="F109" s="82"/>
      <c r="H109" s="104"/>
      <c r="I109" s="105"/>
    </row>
    <row r="110" spans="2:9" x14ac:dyDescent="0.2">
      <c r="B110" s="84">
        <v>0</v>
      </c>
      <c r="D110" s="85" t="s">
        <v>560</v>
      </c>
      <c r="E110" s="85" t="s">
        <v>559</v>
      </c>
      <c r="F110" s="82"/>
      <c r="G110" s="93"/>
      <c r="I110" s="87"/>
    </row>
    <row r="111" spans="2:9" x14ac:dyDescent="0.2">
      <c r="B111" s="84">
        <v>38490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288993</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347396</v>
      </c>
      <c r="C115" s="78"/>
      <c r="D115" s="78" t="s">
        <v>553</v>
      </c>
      <c r="E115" s="106"/>
      <c r="F115" s="91"/>
      <c r="G115" s="78" t="s">
        <v>553</v>
      </c>
      <c r="H115" s="78"/>
      <c r="I115" s="92">
        <f>I108</f>
        <v>347396</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288993</v>
      </c>
    </row>
    <row r="123" spans="2:9" ht="15" x14ac:dyDescent="0.2">
      <c r="B123" s="84">
        <f>B125+B128+B131+B134+B137+B142+B143+B144</f>
        <v>-325260</v>
      </c>
      <c r="C123" s="79"/>
      <c r="D123" s="58"/>
      <c r="E123" s="85" t="s">
        <v>548</v>
      </c>
      <c r="F123" s="58"/>
      <c r="G123" s="58"/>
      <c r="H123" s="58"/>
      <c r="I123" s="87">
        <f>I125+I128+I131+I134+I137+I142+I143+I144</f>
        <v>-614253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-108846</v>
      </c>
      <c r="E128" s="85" t="s">
        <v>544</v>
      </c>
      <c r="I128" s="87">
        <f>I129+I130</f>
        <v>5063</v>
      </c>
    </row>
    <row r="129" spans="2:9" x14ac:dyDescent="0.2">
      <c r="B129" s="84">
        <v>248370</v>
      </c>
      <c r="E129" s="85" t="s">
        <v>543</v>
      </c>
      <c r="I129" s="87">
        <v>0</v>
      </c>
    </row>
    <row r="130" spans="2:9" x14ac:dyDescent="0.2">
      <c r="B130" s="84">
        <v>-357216</v>
      </c>
      <c r="E130" s="85" t="s">
        <v>542</v>
      </c>
      <c r="I130" s="87">
        <v>5063</v>
      </c>
    </row>
    <row r="131" spans="2:9" x14ac:dyDescent="0.2">
      <c r="B131" s="84">
        <f>B132+B133</f>
        <v>-19856</v>
      </c>
      <c r="E131" s="85" t="s">
        <v>541</v>
      </c>
      <c r="I131" s="87">
        <f>I132+I133</f>
        <v>599717</v>
      </c>
    </row>
    <row r="132" spans="2:9" x14ac:dyDescent="0.2">
      <c r="B132" s="84">
        <v>-17431</v>
      </c>
      <c r="E132" s="85" t="s">
        <v>540</v>
      </c>
      <c r="I132" s="87">
        <v>4328</v>
      </c>
    </row>
    <row r="133" spans="2:9" x14ac:dyDescent="0.2">
      <c r="B133" s="84">
        <v>-2425</v>
      </c>
      <c r="E133" s="85" t="s">
        <v>539</v>
      </c>
      <c r="I133" s="87">
        <v>595389</v>
      </c>
    </row>
    <row r="134" spans="2:9" x14ac:dyDescent="0.2">
      <c r="B134" s="84">
        <f>B135+B136</f>
        <v>-72312</v>
      </c>
      <c r="E134" s="85" t="s">
        <v>538</v>
      </c>
      <c r="I134" s="87">
        <f>I135+I136</f>
        <v>-1199796</v>
      </c>
    </row>
    <row r="135" spans="2:9" x14ac:dyDescent="0.2">
      <c r="B135" s="84">
        <v>-49341</v>
      </c>
      <c r="E135" s="85" t="s">
        <v>537</v>
      </c>
      <c r="I135" s="87">
        <v>897204</v>
      </c>
    </row>
    <row r="136" spans="2:9" x14ac:dyDescent="0.2">
      <c r="B136" s="84">
        <v>-22971</v>
      </c>
      <c r="E136" s="85" t="s">
        <v>536</v>
      </c>
      <c r="I136" s="87">
        <v>-2097000</v>
      </c>
    </row>
    <row r="137" spans="2:9" x14ac:dyDescent="0.2">
      <c r="B137" s="84">
        <f>B138+B141</f>
        <v>-12314</v>
      </c>
      <c r="E137" s="107" t="s">
        <v>535</v>
      </c>
      <c r="I137" s="87">
        <f>I138+I141</f>
        <v>-7669</v>
      </c>
    </row>
    <row r="138" spans="2:9" x14ac:dyDescent="0.2">
      <c r="B138" s="84">
        <f>B139+B140</f>
        <v>-12316</v>
      </c>
      <c r="E138" s="107" t="s">
        <v>534</v>
      </c>
      <c r="I138" s="87">
        <f>I139+I140</f>
        <v>-7669</v>
      </c>
    </row>
    <row r="139" spans="2:9" x14ac:dyDescent="0.2">
      <c r="B139" s="84">
        <v>-12316</v>
      </c>
      <c r="E139" s="107" t="s">
        <v>533</v>
      </c>
      <c r="I139" s="87">
        <v>-7669</v>
      </c>
    </row>
    <row r="140" spans="2:9" x14ac:dyDescent="0.2">
      <c r="B140" s="84">
        <v>0</v>
      </c>
      <c r="E140" s="107" t="s">
        <v>532</v>
      </c>
      <c r="I140" s="87">
        <v>0</v>
      </c>
    </row>
    <row r="141" spans="2:9" x14ac:dyDescent="0.2">
      <c r="B141" s="84">
        <v>2</v>
      </c>
      <c r="E141" s="107" t="s">
        <v>531</v>
      </c>
      <c r="I141" s="87">
        <v>0</v>
      </c>
    </row>
    <row r="142" spans="2:9" x14ac:dyDescent="0.2">
      <c r="B142" s="84">
        <v>0</v>
      </c>
      <c r="E142" s="85" t="s">
        <v>530</v>
      </c>
      <c r="I142" s="87">
        <v>0</v>
      </c>
    </row>
    <row r="143" spans="2:9" x14ac:dyDescent="0.2">
      <c r="B143" s="84">
        <v>-79</v>
      </c>
      <c r="C143" s="85" t="s">
        <v>529</v>
      </c>
      <c r="E143" s="85" t="s">
        <v>529</v>
      </c>
      <c r="I143" s="87">
        <v>-10892</v>
      </c>
    </row>
    <row r="144" spans="2:9" x14ac:dyDescent="0.2">
      <c r="B144" s="84">
        <f>B145+B146</f>
        <v>-111853</v>
      </c>
      <c r="C144" s="85" t="s">
        <v>528</v>
      </c>
      <c r="E144" s="85" t="s">
        <v>528</v>
      </c>
      <c r="I144" s="87">
        <f>I145+I146</f>
        <v>-676</v>
      </c>
    </row>
    <row r="145" spans="2:9" x14ac:dyDescent="0.2">
      <c r="B145" s="84">
        <v>112746</v>
      </c>
      <c r="C145" s="85" t="s">
        <v>527</v>
      </c>
      <c r="E145" s="85" t="s">
        <v>527</v>
      </c>
      <c r="I145" s="87">
        <v>83285</v>
      </c>
    </row>
    <row r="146" spans="2:9" x14ac:dyDescent="0.2">
      <c r="B146" s="89">
        <v>-224599</v>
      </c>
      <c r="C146" s="108" t="s">
        <v>526</v>
      </c>
      <c r="D146" s="109"/>
      <c r="E146" s="108" t="s">
        <v>526</v>
      </c>
      <c r="F146" s="109"/>
      <c r="G146" s="109"/>
      <c r="H146" s="109"/>
      <c r="I146" s="92">
        <v>-83961</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679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62083</v>
      </c>
      <c r="D11" s="81" t="s">
        <v>645</v>
      </c>
      <c r="E11" s="85" t="s">
        <v>644</v>
      </c>
      <c r="F11" s="82"/>
      <c r="G11" s="83" t="s">
        <v>643</v>
      </c>
      <c r="H11" s="86" t="s">
        <v>642</v>
      </c>
      <c r="I11" s="87">
        <f>I12+I13</f>
        <v>171371</v>
      </c>
    </row>
    <row r="12" spans="2:14" x14ac:dyDescent="0.2">
      <c r="B12" s="84">
        <f>I11-B11</f>
        <v>109288</v>
      </c>
      <c r="D12" s="85" t="s">
        <v>632</v>
      </c>
      <c r="E12" s="66" t="s">
        <v>631</v>
      </c>
      <c r="F12" s="82"/>
      <c r="G12" s="88" t="s">
        <v>641</v>
      </c>
      <c r="H12" s="83"/>
      <c r="I12" s="87">
        <v>168267</v>
      </c>
    </row>
    <row r="13" spans="2:14" x14ac:dyDescent="0.2">
      <c r="B13" s="84">
        <v>13569</v>
      </c>
      <c r="D13" s="81" t="s">
        <v>640</v>
      </c>
      <c r="E13" s="85" t="s">
        <v>564</v>
      </c>
      <c r="F13" s="82"/>
      <c r="G13" s="88" t="s">
        <v>639</v>
      </c>
      <c r="I13" s="87">
        <v>3104</v>
      </c>
    </row>
    <row r="14" spans="2:14" x14ac:dyDescent="0.2">
      <c r="B14" s="84">
        <f>B12-B13</f>
        <v>95719</v>
      </c>
      <c r="D14" s="81" t="s">
        <v>638</v>
      </c>
      <c r="E14" s="66" t="s">
        <v>637</v>
      </c>
      <c r="F14" s="82"/>
      <c r="G14" s="88"/>
      <c r="H14" s="83"/>
      <c r="I14" s="87"/>
    </row>
    <row r="15" spans="2:14" ht="7.15" customHeight="1" x14ac:dyDescent="0.2">
      <c r="B15" s="84"/>
      <c r="F15" s="82"/>
      <c r="G15" s="83"/>
      <c r="H15" s="83"/>
      <c r="I15" s="87"/>
    </row>
    <row r="16" spans="2:14" x14ac:dyDescent="0.2">
      <c r="B16" s="89">
        <f>B11+B12</f>
        <v>171371</v>
      </c>
      <c r="C16" s="78"/>
      <c r="D16" s="90" t="s">
        <v>553</v>
      </c>
      <c r="E16" s="78"/>
      <c r="F16" s="91"/>
      <c r="G16" s="90" t="s">
        <v>553</v>
      </c>
      <c r="H16" s="78"/>
      <c r="I16" s="92">
        <f>I11</f>
        <v>171371</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66597</v>
      </c>
      <c r="D26" s="81" t="s">
        <v>634</v>
      </c>
      <c r="E26" s="85" t="s">
        <v>633</v>
      </c>
      <c r="F26" s="82"/>
      <c r="G26" s="88" t="s">
        <v>632</v>
      </c>
      <c r="H26" s="68" t="s">
        <v>631</v>
      </c>
      <c r="I26" s="87">
        <f>+B12</f>
        <v>109288</v>
      </c>
    </row>
    <row r="27" spans="2:9" x14ac:dyDescent="0.2">
      <c r="B27" s="84">
        <v>52625</v>
      </c>
      <c r="D27" s="85" t="s">
        <v>630</v>
      </c>
      <c r="F27" s="82"/>
      <c r="G27" s="83"/>
      <c r="H27" s="83"/>
      <c r="I27" s="87"/>
    </row>
    <row r="28" spans="2:9" x14ac:dyDescent="0.2">
      <c r="B28" s="84">
        <f>B29+B30</f>
        <v>13972</v>
      </c>
      <c r="D28" s="85" t="s">
        <v>629</v>
      </c>
      <c r="F28" s="82"/>
      <c r="G28" s="83"/>
      <c r="H28" s="83"/>
      <c r="I28" s="87"/>
    </row>
    <row r="29" spans="2:9" x14ac:dyDescent="0.2">
      <c r="B29" s="84">
        <v>13906</v>
      </c>
      <c r="D29" s="85" t="s">
        <v>628</v>
      </c>
      <c r="F29" s="82"/>
      <c r="G29" s="83"/>
      <c r="H29" s="83"/>
      <c r="I29" s="87"/>
    </row>
    <row r="30" spans="2:9" x14ac:dyDescent="0.2">
      <c r="B30" s="84">
        <v>66</v>
      </c>
      <c r="D30" s="85" t="s">
        <v>627</v>
      </c>
      <c r="F30" s="82"/>
      <c r="G30" s="83"/>
      <c r="H30" s="83"/>
      <c r="I30" s="87"/>
    </row>
    <row r="31" spans="2:9" ht="12.75" customHeight="1" x14ac:dyDescent="0.2">
      <c r="B31" s="84">
        <v>857</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41834</v>
      </c>
      <c r="D33" s="85" t="s">
        <v>621</v>
      </c>
      <c r="E33" s="66" t="s">
        <v>620</v>
      </c>
      <c r="F33" s="82"/>
      <c r="G33" s="83"/>
      <c r="H33" s="83"/>
      <c r="I33" s="87"/>
    </row>
    <row r="34" spans="2:9" x14ac:dyDescent="0.2">
      <c r="B34" s="84"/>
      <c r="F34" s="82"/>
      <c r="G34" s="83"/>
      <c r="H34" s="83"/>
      <c r="I34" s="87"/>
    </row>
    <row r="35" spans="2:9" x14ac:dyDescent="0.2">
      <c r="B35" s="89">
        <f>B26+B31+B32+B33</f>
        <v>109288</v>
      </c>
      <c r="C35" s="78"/>
      <c r="D35" s="90" t="s">
        <v>553</v>
      </c>
      <c r="E35" s="78"/>
      <c r="F35" s="91"/>
      <c r="G35" s="90" t="s">
        <v>553</v>
      </c>
      <c r="H35" s="78"/>
      <c r="I35" s="92">
        <f>I26</f>
        <v>109288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27589</v>
      </c>
      <c r="D42" s="81" t="s">
        <v>619</v>
      </c>
      <c r="E42" s="88" t="s">
        <v>618</v>
      </c>
      <c r="F42" s="82"/>
      <c r="G42" s="85" t="s">
        <v>621</v>
      </c>
      <c r="H42" s="66" t="s">
        <v>620</v>
      </c>
      <c r="I42" s="87">
        <f>+B33</f>
        <v>41834</v>
      </c>
    </row>
    <row r="43" spans="2:9" ht="15" x14ac:dyDescent="0.2">
      <c r="B43" s="84">
        <v>254</v>
      </c>
      <c r="C43" s="58"/>
      <c r="D43" s="95" t="s">
        <v>617</v>
      </c>
      <c r="F43" s="62"/>
      <c r="G43" s="79" t="s">
        <v>619</v>
      </c>
      <c r="H43" s="96" t="s">
        <v>618</v>
      </c>
      <c r="I43" s="87">
        <f>I44+I45+I47+I48+I49</f>
        <v>3486</v>
      </c>
    </row>
    <row r="44" spans="2:9" x14ac:dyDescent="0.2">
      <c r="B44" s="84">
        <v>27335</v>
      </c>
      <c r="D44" s="85" t="s">
        <v>616</v>
      </c>
      <c r="F44" s="82"/>
      <c r="G44" s="95" t="s">
        <v>617</v>
      </c>
      <c r="I44" s="87">
        <v>126</v>
      </c>
    </row>
    <row r="45" spans="2:9" x14ac:dyDescent="0.2">
      <c r="B45" s="84">
        <v>0</v>
      </c>
      <c r="D45" s="85" t="s">
        <v>615</v>
      </c>
      <c r="E45" s="80"/>
      <c r="F45" s="82"/>
      <c r="G45" s="85" t="s">
        <v>616</v>
      </c>
      <c r="I45" s="87">
        <v>3360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17731</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45320</v>
      </c>
      <c r="C52" s="78"/>
      <c r="D52" s="78" t="s">
        <v>553</v>
      </c>
      <c r="E52" s="78"/>
      <c r="F52" s="91"/>
      <c r="G52" s="78" t="s">
        <v>553</v>
      </c>
      <c r="H52" s="78"/>
      <c r="I52" s="92">
        <f>I42+I43+I50</f>
        <v>45320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2178</v>
      </c>
      <c r="D59" s="81" t="s">
        <v>609</v>
      </c>
      <c r="E59" s="86" t="s">
        <v>608</v>
      </c>
      <c r="F59" s="82"/>
      <c r="G59" s="88" t="s">
        <v>607</v>
      </c>
      <c r="H59" s="66" t="s">
        <v>606</v>
      </c>
      <c r="I59" s="87">
        <f>+B49</f>
        <v>17731</v>
      </c>
    </row>
    <row r="60" spans="2:9" x14ac:dyDescent="0.2">
      <c r="B60" s="84">
        <v>2178</v>
      </c>
      <c r="D60" s="85" t="s">
        <v>605</v>
      </c>
      <c r="F60" s="82"/>
      <c r="G60" s="88" t="s">
        <v>604</v>
      </c>
      <c r="H60" s="85"/>
      <c r="I60" s="87">
        <f>I61+I62</f>
        <v>66</v>
      </c>
    </row>
    <row r="61" spans="2:9" x14ac:dyDescent="0.2">
      <c r="B61" s="84">
        <v>0</v>
      </c>
      <c r="D61" s="85" t="s">
        <v>603</v>
      </c>
      <c r="F61" s="82"/>
      <c r="G61" s="88" t="s">
        <v>602</v>
      </c>
      <c r="I61" s="87">
        <v>0</v>
      </c>
    </row>
    <row r="62" spans="2:9" x14ac:dyDescent="0.2">
      <c r="B62" s="84">
        <v>66</v>
      </c>
      <c r="D62" s="81" t="s">
        <v>601</v>
      </c>
      <c r="E62" s="85" t="s">
        <v>600</v>
      </c>
      <c r="F62" s="82"/>
      <c r="G62" s="88" t="s">
        <v>599</v>
      </c>
      <c r="I62" s="87">
        <v>66</v>
      </c>
    </row>
    <row r="63" spans="2:9" x14ac:dyDescent="0.2">
      <c r="B63" s="84"/>
      <c r="E63" s="85" t="s">
        <v>598</v>
      </c>
      <c r="F63" s="82"/>
      <c r="G63" s="83" t="s">
        <v>597</v>
      </c>
      <c r="H63" s="81" t="s">
        <v>596</v>
      </c>
      <c r="I63" s="87">
        <f>I64+I65+I66</f>
        <v>1722</v>
      </c>
    </row>
    <row r="64" spans="2:9" x14ac:dyDescent="0.2">
      <c r="B64" s="84">
        <f>B65+B66+B67</f>
        <v>574</v>
      </c>
      <c r="D64" s="81" t="s">
        <v>597</v>
      </c>
      <c r="E64" s="81" t="s">
        <v>596</v>
      </c>
      <c r="F64" s="82"/>
      <c r="G64" s="85" t="s">
        <v>595</v>
      </c>
      <c r="I64" s="87">
        <v>0</v>
      </c>
    </row>
    <row r="65" spans="2:9" x14ac:dyDescent="0.2">
      <c r="B65" s="84">
        <v>250</v>
      </c>
      <c r="D65" s="85" t="s">
        <v>595</v>
      </c>
      <c r="F65" s="82"/>
      <c r="G65" s="88" t="s">
        <v>594</v>
      </c>
      <c r="I65" s="87">
        <v>0</v>
      </c>
    </row>
    <row r="66" spans="2:9" x14ac:dyDescent="0.2">
      <c r="B66" s="84">
        <v>0</v>
      </c>
      <c r="D66" s="85" t="s">
        <v>594</v>
      </c>
      <c r="F66" s="82"/>
      <c r="G66" s="88" t="s">
        <v>593</v>
      </c>
      <c r="I66" s="87">
        <v>1722</v>
      </c>
    </row>
    <row r="67" spans="2:9" x14ac:dyDescent="0.2">
      <c r="B67" s="84">
        <v>324</v>
      </c>
      <c r="D67" s="85" t="s">
        <v>593</v>
      </c>
      <c r="F67" s="82"/>
      <c r="G67" s="83"/>
      <c r="H67" s="83"/>
      <c r="I67" s="87"/>
    </row>
    <row r="68" spans="2:9" x14ac:dyDescent="0.2">
      <c r="B68" s="84">
        <f>I70-B59-B62-B64</f>
        <v>16701</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19519</v>
      </c>
      <c r="C70" s="78"/>
      <c r="D70" s="78" t="s">
        <v>553</v>
      </c>
      <c r="E70" s="78"/>
      <c r="F70" s="91"/>
      <c r="G70" s="78" t="s">
        <v>553</v>
      </c>
      <c r="H70" s="78"/>
      <c r="I70" s="92">
        <f>I59+I60+I63</f>
        <v>19519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16701</v>
      </c>
    </row>
    <row r="78" spans="2:9" x14ac:dyDescent="0.2">
      <c r="B78" s="84"/>
      <c r="E78" s="85" t="s">
        <v>585</v>
      </c>
      <c r="F78" s="82"/>
      <c r="G78" s="88"/>
      <c r="H78" s="85"/>
      <c r="I78" s="87"/>
    </row>
    <row r="79" spans="2:9" x14ac:dyDescent="0.2">
      <c r="B79" s="84">
        <f>I82-B77</f>
        <v>16701</v>
      </c>
      <c r="D79" s="85" t="s">
        <v>580</v>
      </c>
      <c r="E79" s="68" t="s">
        <v>584</v>
      </c>
      <c r="F79" s="82"/>
      <c r="G79" s="83"/>
      <c r="H79" s="83"/>
      <c r="I79" s="87"/>
    </row>
    <row r="80" spans="2:9" x14ac:dyDescent="0.2">
      <c r="B80" s="84">
        <f>B79-B13</f>
        <v>3132</v>
      </c>
      <c r="D80" s="85" t="s">
        <v>583</v>
      </c>
      <c r="E80" s="66" t="s">
        <v>579</v>
      </c>
      <c r="F80" s="82"/>
      <c r="G80" s="83"/>
      <c r="H80" s="83"/>
      <c r="I80" s="87"/>
    </row>
    <row r="81" spans="2:9" x14ac:dyDescent="0.2">
      <c r="B81" s="84"/>
      <c r="F81" s="82"/>
      <c r="G81" s="83"/>
      <c r="H81" s="83"/>
      <c r="I81" s="87"/>
    </row>
    <row r="82" spans="2:9" x14ac:dyDescent="0.2">
      <c r="B82" s="89">
        <f>B77+B79</f>
        <v>16701</v>
      </c>
      <c r="C82" s="78"/>
      <c r="D82" s="78" t="s">
        <v>553</v>
      </c>
      <c r="E82" s="78"/>
      <c r="F82" s="91"/>
      <c r="G82" s="78" t="s">
        <v>553</v>
      </c>
      <c r="H82" s="78"/>
      <c r="I82" s="92">
        <f>I77</f>
        <v>16701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2871</v>
      </c>
      <c r="D92" s="85" t="s">
        <v>567</v>
      </c>
      <c r="E92" s="66" t="s">
        <v>566</v>
      </c>
      <c r="F92" s="82"/>
      <c r="G92" s="85" t="s">
        <v>580</v>
      </c>
      <c r="H92" s="66" t="s">
        <v>579</v>
      </c>
      <c r="I92" s="87">
        <f>+B80</f>
        <v>3132</v>
      </c>
    </row>
    <row r="93" spans="2:9" x14ac:dyDescent="0.2">
      <c r="B93" s="84"/>
      <c r="E93" s="68" t="s">
        <v>563</v>
      </c>
      <c r="F93" s="82"/>
      <c r="G93" s="88" t="s">
        <v>578</v>
      </c>
      <c r="H93" s="81" t="s">
        <v>577</v>
      </c>
      <c r="I93" s="87">
        <f>I94+I95</f>
        <v>280</v>
      </c>
    </row>
    <row r="94" spans="2:9" x14ac:dyDescent="0.2">
      <c r="B94" s="84"/>
      <c r="E94" s="85"/>
      <c r="F94" s="82"/>
      <c r="G94" s="88" t="s">
        <v>576</v>
      </c>
      <c r="I94" s="87">
        <v>280</v>
      </c>
    </row>
    <row r="95" spans="2:9" x14ac:dyDescent="0.2">
      <c r="B95" s="84"/>
      <c r="E95" s="85"/>
      <c r="F95" s="82"/>
      <c r="G95" s="88" t="s">
        <v>575</v>
      </c>
      <c r="I95" s="87">
        <v>0</v>
      </c>
    </row>
    <row r="96" spans="2:9" x14ac:dyDescent="0.2">
      <c r="B96" s="84"/>
      <c r="D96" s="85"/>
      <c r="F96" s="82"/>
      <c r="G96" s="88" t="s">
        <v>574</v>
      </c>
      <c r="H96" s="81" t="s">
        <v>573</v>
      </c>
      <c r="I96" s="87">
        <f>I97</f>
        <v>-541</v>
      </c>
    </row>
    <row r="97" spans="2:9" x14ac:dyDescent="0.2">
      <c r="B97" s="98"/>
      <c r="C97" s="99"/>
      <c r="D97" s="99"/>
      <c r="E97" s="85"/>
      <c r="F97" s="100"/>
      <c r="G97" s="88" t="s">
        <v>572</v>
      </c>
      <c r="H97" s="101"/>
      <c r="I97" s="87">
        <v>-541</v>
      </c>
    </row>
    <row r="98" spans="2:9" x14ac:dyDescent="0.2">
      <c r="B98" s="84"/>
      <c r="F98" s="82"/>
      <c r="G98" s="83"/>
      <c r="H98" s="83"/>
      <c r="I98" s="87"/>
    </row>
    <row r="99" spans="2:9" x14ac:dyDescent="0.2">
      <c r="B99" s="89">
        <f>B92</f>
        <v>2871</v>
      </c>
      <c r="C99" s="78"/>
      <c r="D99" s="78" t="s">
        <v>553</v>
      </c>
      <c r="E99" s="78"/>
      <c r="F99" s="91"/>
      <c r="G99" s="78" t="s">
        <v>553</v>
      </c>
      <c r="H99" s="78"/>
      <c r="I99" s="92">
        <f>I92+I93+I96</f>
        <v>2871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14482</v>
      </c>
      <c r="D106" s="85" t="s">
        <v>570</v>
      </c>
      <c r="E106" s="103" t="s">
        <v>569</v>
      </c>
      <c r="F106" s="82"/>
      <c r="G106" s="83"/>
      <c r="H106" s="83"/>
      <c r="I106" s="82"/>
    </row>
    <row r="107" spans="2:9" x14ac:dyDescent="0.2">
      <c r="B107" s="84">
        <v>14564</v>
      </c>
      <c r="D107" s="85" t="s">
        <v>568</v>
      </c>
      <c r="E107" s="85"/>
      <c r="F107" s="82"/>
      <c r="G107" s="85" t="s">
        <v>567</v>
      </c>
      <c r="H107" s="68" t="s">
        <v>566</v>
      </c>
      <c r="I107" s="87"/>
    </row>
    <row r="108" spans="2:9" x14ac:dyDescent="0.2">
      <c r="B108" s="84">
        <f>-B13</f>
        <v>-13569</v>
      </c>
      <c r="D108" s="85" t="s">
        <v>565</v>
      </c>
      <c r="E108" s="86" t="s">
        <v>564</v>
      </c>
      <c r="F108" s="82"/>
      <c r="G108" s="85"/>
      <c r="H108" s="67" t="s">
        <v>563</v>
      </c>
      <c r="I108" s="87">
        <f>B92</f>
        <v>2871</v>
      </c>
    </row>
    <row r="109" spans="2:9" x14ac:dyDescent="0.2">
      <c r="B109" s="84">
        <v>-82</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1958</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2871</v>
      </c>
      <c r="C115" s="78"/>
      <c r="D115" s="78" t="s">
        <v>553</v>
      </c>
      <c r="E115" s="106"/>
      <c r="F115" s="91"/>
      <c r="G115" s="78" t="s">
        <v>553</v>
      </c>
      <c r="H115" s="78"/>
      <c r="I115" s="92">
        <f>I108</f>
        <v>2871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1958</v>
      </c>
    </row>
    <row r="123" spans="2:9" ht="15" x14ac:dyDescent="0.2">
      <c r="B123" s="84">
        <f>B125+B128+B131+B134+B137+B142+B143+B144</f>
        <v>-25935</v>
      </c>
      <c r="C123" s="79"/>
      <c r="D123" s="58"/>
      <c r="E123" s="85" t="s">
        <v>548</v>
      </c>
      <c r="F123" s="58"/>
      <c r="G123" s="58"/>
      <c r="H123" s="58"/>
      <c r="I123" s="87">
        <f>I125+I128+I131+I134+I137+I142+I143+I144</f>
        <v>-27893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-26448</v>
      </c>
      <c r="E128" s="85" t="s">
        <v>544</v>
      </c>
      <c r="I128" s="87">
        <f>I129+I130</f>
        <v>0</v>
      </c>
    </row>
    <row r="129" spans="2:9" x14ac:dyDescent="0.2">
      <c r="B129" s="84">
        <v>-27865</v>
      </c>
      <c r="E129" s="85" t="s">
        <v>543</v>
      </c>
      <c r="I129" s="87">
        <v>0</v>
      </c>
    </row>
    <row r="130" spans="2:9" x14ac:dyDescent="0.2">
      <c r="B130" s="84">
        <v>1417</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-558</v>
      </c>
      <c r="E134" s="85" t="s">
        <v>538</v>
      </c>
      <c r="I134" s="87">
        <f>I135+I136</f>
        <v>-537</v>
      </c>
    </row>
    <row r="135" spans="2:9" x14ac:dyDescent="0.2">
      <c r="B135" s="84">
        <v>238</v>
      </c>
      <c r="E135" s="85" t="s">
        <v>537</v>
      </c>
      <c r="I135" s="87">
        <v>-111</v>
      </c>
    </row>
    <row r="136" spans="2:9" x14ac:dyDescent="0.2">
      <c r="B136" s="84">
        <v>-796</v>
      </c>
      <c r="E136" s="85" t="s">
        <v>536</v>
      </c>
      <c r="I136" s="87">
        <v>-426</v>
      </c>
    </row>
    <row r="137" spans="2:9" x14ac:dyDescent="0.2">
      <c r="B137" s="84">
        <f>B138+B141</f>
        <v>-934</v>
      </c>
      <c r="E137" s="107" t="s">
        <v>535</v>
      </c>
      <c r="I137" s="87">
        <f>I138+I141</f>
        <v>0</v>
      </c>
    </row>
    <row r="138" spans="2:9" x14ac:dyDescent="0.2">
      <c r="B138" s="84">
        <f>B139+B140</f>
        <v>-934</v>
      </c>
      <c r="E138" s="107" t="s">
        <v>534</v>
      </c>
      <c r="I138" s="87">
        <f>I139+I140</f>
        <v>0</v>
      </c>
    </row>
    <row r="139" spans="2:9" x14ac:dyDescent="0.2">
      <c r="B139" s="84">
        <v>-934</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2005</v>
      </c>
      <c r="C144" s="85" t="s">
        <v>528</v>
      </c>
      <c r="E144" s="85" t="s">
        <v>528</v>
      </c>
      <c r="I144" s="87">
        <f>I145+I146</f>
        <v>-27356</v>
      </c>
    </row>
    <row r="145" spans="2:9" x14ac:dyDescent="0.2">
      <c r="B145" s="84">
        <v>2142</v>
      </c>
      <c r="C145" s="85" t="s">
        <v>527</v>
      </c>
      <c r="E145" s="85" t="s">
        <v>527</v>
      </c>
      <c r="I145" s="87">
        <v>-605</v>
      </c>
    </row>
    <row r="146" spans="2:9" x14ac:dyDescent="0.2">
      <c r="B146" s="89">
        <v>-137</v>
      </c>
      <c r="C146" s="108" t="s">
        <v>526</v>
      </c>
      <c r="D146" s="109"/>
      <c r="E146" s="108" t="s">
        <v>526</v>
      </c>
      <c r="F146" s="109"/>
      <c r="G146" s="109"/>
      <c r="H146" s="109"/>
      <c r="I146" s="92">
        <v>-26751</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680</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463339</v>
      </c>
      <c r="D11" s="81" t="s">
        <v>645</v>
      </c>
      <c r="E11" s="85" t="s">
        <v>644</v>
      </c>
      <c r="F11" s="82"/>
      <c r="G11" s="83" t="s">
        <v>643</v>
      </c>
      <c r="H11" s="86" t="s">
        <v>642</v>
      </c>
      <c r="I11" s="87">
        <f>I12+I13</f>
        <v>1086128</v>
      </c>
    </row>
    <row r="12" spans="2:14" x14ac:dyDescent="0.2">
      <c r="B12" s="84">
        <f>I11-B11</f>
        <v>622789</v>
      </c>
      <c r="D12" s="85" t="s">
        <v>632</v>
      </c>
      <c r="E12" s="66" t="s">
        <v>631</v>
      </c>
      <c r="F12" s="82"/>
      <c r="G12" s="88" t="s">
        <v>641</v>
      </c>
      <c r="H12" s="83"/>
      <c r="I12" s="87">
        <v>1085417</v>
      </c>
    </row>
    <row r="13" spans="2:14" x14ac:dyDescent="0.2">
      <c r="B13" s="84">
        <v>56450</v>
      </c>
      <c r="D13" s="81" t="s">
        <v>640</v>
      </c>
      <c r="E13" s="85" t="s">
        <v>564</v>
      </c>
      <c r="F13" s="82"/>
      <c r="G13" s="88" t="s">
        <v>639</v>
      </c>
      <c r="I13" s="87">
        <v>711</v>
      </c>
    </row>
    <row r="14" spans="2:14" x14ac:dyDescent="0.2">
      <c r="B14" s="84">
        <f>B12-B13</f>
        <v>566339</v>
      </c>
      <c r="D14" s="81" t="s">
        <v>638</v>
      </c>
      <c r="E14" s="66" t="s">
        <v>637</v>
      </c>
      <c r="F14" s="82"/>
      <c r="G14" s="88"/>
      <c r="H14" s="83"/>
      <c r="I14" s="87"/>
    </row>
    <row r="15" spans="2:14" ht="7.15" customHeight="1" x14ac:dyDescent="0.2">
      <c r="B15" s="84"/>
      <c r="F15" s="82"/>
      <c r="G15" s="83"/>
      <c r="H15" s="83"/>
      <c r="I15" s="87"/>
    </row>
    <row r="16" spans="2:14" x14ac:dyDescent="0.2">
      <c r="B16" s="89">
        <f>B11+B12</f>
        <v>1086128</v>
      </c>
      <c r="C16" s="78"/>
      <c r="D16" s="90" t="s">
        <v>553</v>
      </c>
      <c r="E16" s="78"/>
      <c r="F16" s="91"/>
      <c r="G16" s="90" t="s">
        <v>553</v>
      </c>
      <c r="H16" s="78"/>
      <c r="I16" s="92">
        <f>I11</f>
        <v>1086128</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370808</v>
      </c>
      <c r="D26" s="81" t="s">
        <v>634</v>
      </c>
      <c r="E26" s="85" t="s">
        <v>633</v>
      </c>
      <c r="F26" s="82"/>
      <c r="G26" s="88" t="s">
        <v>632</v>
      </c>
      <c r="H26" s="68" t="s">
        <v>631</v>
      </c>
      <c r="I26" s="87">
        <f>+B12</f>
        <v>622789</v>
      </c>
    </row>
    <row r="27" spans="2:9" x14ac:dyDescent="0.2">
      <c r="B27" s="84">
        <v>298123</v>
      </c>
      <c r="D27" s="85" t="s">
        <v>630</v>
      </c>
      <c r="F27" s="82"/>
      <c r="G27" s="83"/>
      <c r="H27" s="83"/>
      <c r="I27" s="87"/>
    </row>
    <row r="28" spans="2:9" x14ac:dyDescent="0.2">
      <c r="B28" s="84">
        <f>B29+B30</f>
        <v>72685</v>
      </c>
      <c r="D28" s="85" t="s">
        <v>629</v>
      </c>
      <c r="F28" s="82"/>
      <c r="G28" s="83"/>
      <c r="H28" s="83"/>
      <c r="I28" s="87"/>
    </row>
    <row r="29" spans="2:9" x14ac:dyDescent="0.2">
      <c r="B29" s="84">
        <v>71642</v>
      </c>
      <c r="D29" s="85" t="s">
        <v>628</v>
      </c>
      <c r="F29" s="82"/>
      <c r="G29" s="83"/>
      <c r="H29" s="83"/>
      <c r="I29" s="87"/>
    </row>
    <row r="30" spans="2:9" x14ac:dyDescent="0.2">
      <c r="B30" s="84">
        <v>1043</v>
      </c>
      <c r="D30" s="85" t="s">
        <v>627</v>
      </c>
      <c r="F30" s="82"/>
      <c r="G30" s="83"/>
      <c r="H30" s="83"/>
      <c r="I30" s="87"/>
    </row>
    <row r="31" spans="2:9" ht="12.75" customHeight="1" x14ac:dyDescent="0.2">
      <c r="B31" s="84">
        <v>14479</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237502</v>
      </c>
      <c r="D33" s="85" t="s">
        <v>621</v>
      </c>
      <c r="E33" s="66" t="s">
        <v>620</v>
      </c>
      <c r="F33" s="82"/>
      <c r="G33" s="83"/>
      <c r="H33" s="83"/>
      <c r="I33" s="87"/>
    </row>
    <row r="34" spans="2:9" x14ac:dyDescent="0.2">
      <c r="B34" s="84"/>
      <c r="F34" s="82"/>
      <c r="G34" s="83"/>
      <c r="H34" s="83"/>
      <c r="I34" s="87"/>
    </row>
    <row r="35" spans="2:9" x14ac:dyDescent="0.2">
      <c r="B35" s="89">
        <f>B26+B31+B32+B33</f>
        <v>622789</v>
      </c>
      <c r="C35" s="78"/>
      <c r="D35" s="90" t="s">
        <v>553</v>
      </c>
      <c r="E35" s="78"/>
      <c r="F35" s="91"/>
      <c r="G35" s="90" t="s">
        <v>553</v>
      </c>
      <c r="H35" s="78"/>
      <c r="I35" s="92">
        <f>I26</f>
        <v>622789</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2529931</v>
      </c>
      <c r="D42" s="81" t="s">
        <v>619</v>
      </c>
      <c r="E42" s="88" t="s">
        <v>618</v>
      </c>
      <c r="F42" s="82"/>
      <c r="G42" s="85" t="s">
        <v>621</v>
      </c>
      <c r="H42" s="66" t="s">
        <v>620</v>
      </c>
      <c r="I42" s="87">
        <f>+B33</f>
        <v>237502</v>
      </c>
    </row>
    <row r="43" spans="2:9" ht="15" x14ac:dyDescent="0.2">
      <c r="B43" s="84">
        <v>347461</v>
      </c>
      <c r="C43" s="58"/>
      <c r="D43" s="95" t="s">
        <v>617</v>
      </c>
      <c r="F43" s="62"/>
      <c r="G43" s="79" t="s">
        <v>619</v>
      </c>
      <c r="H43" s="96" t="s">
        <v>618</v>
      </c>
      <c r="I43" s="87">
        <f>I44+I45+I47+I48+I49</f>
        <v>6947075</v>
      </c>
    </row>
    <row r="44" spans="2:9" x14ac:dyDescent="0.2">
      <c r="B44" s="84">
        <v>2062020</v>
      </c>
      <c r="D44" s="85" t="s">
        <v>616</v>
      </c>
      <c r="F44" s="82"/>
      <c r="G44" s="95" t="s">
        <v>617</v>
      </c>
      <c r="I44" s="87">
        <v>6737103</v>
      </c>
    </row>
    <row r="45" spans="2:9" x14ac:dyDescent="0.2">
      <c r="B45" s="84">
        <v>0</v>
      </c>
      <c r="D45" s="85" t="s">
        <v>615</v>
      </c>
      <c r="E45" s="80"/>
      <c r="F45" s="82"/>
      <c r="G45" s="85" t="s">
        <v>616</v>
      </c>
      <c r="I45" s="87">
        <v>209972</v>
      </c>
    </row>
    <row r="46" spans="2:9" x14ac:dyDescent="0.2">
      <c r="B46" s="84"/>
      <c r="E46" s="97" t="s">
        <v>614</v>
      </c>
      <c r="F46" s="82"/>
      <c r="G46" s="85" t="s">
        <v>615</v>
      </c>
      <c r="H46" s="80"/>
      <c r="I46" s="87"/>
    </row>
    <row r="47" spans="2:9" x14ac:dyDescent="0.2">
      <c r="B47" s="84">
        <v>120450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4113822</v>
      </c>
      <c r="D49" s="85" t="s">
        <v>607</v>
      </c>
      <c r="E49" s="66" t="s">
        <v>606</v>
      </c>
      <c r="F49" s="82"/>
      <c r="G49" s="85" t="s">
        <v>612</v>
      </c>
      <c r="H49" s="85"/>
      <c r="I49" s="87">
        <v>0</v>
      </c>
    </row>
    <row r="50" spans="2:9" x14ac:dyDescent="0.2">
      <c r="B50" s="84"/>
      <c r="D50" s="85"/>
      <c r="E50" s="85"/>
      <c r="F50" s="82"/>
      <c r="G50" s="85" t="s">
        <v>611</v>
      </c>
      <c r="H50" s="85"/>
      <c r="I50" s="87">
        <v>-540824</v>
      </c>
    </row>
    <row r="51" spans="2:9" x14ac:dyDescent="0.2">
      <c r="B51" s="84"/>
      <c r="F51" s="82"/>
      <c r="G51" s="85"/>
      <c r="I51" s="87"/>
    </row>
    <row r="52" spans="2:9" x14ac:dyDescent="0.2">
      <c r="B52" s="89">
        <f>B42+B49</f>
        <v>6643753</v>
      </c>
      <c r="C52" s="78"/>
      <c r="D52" s="78" t="s">
        <v>553</v>
      </c>
      <c r="E52" s="78"/>
      <c r="F52" s="91"/>
      <c r="G52" s="78" t="s">
        <v>553</v>
      </c>
      <c r="H52" s="78"/>
      <c r="I52" s="92">
        <f>I42+I43+I50</f>
        <v>6643753</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152260</v>
      </c>
      <c r="D59" s="81" t="s">
        <v>609</v>
      </c>
      <c r="E59" s="86" t="s">
        <v>608</v>
      </c>
      <c r="F59" s="82"/>
      <c r="G59" s="88" t="s">
        <v>607</v>
      </c>
      <c r="H59" s="66" t="s">
        <v>606</v>
      </c>
      <c r="I59" s="87">
        <f>+B49</f>
        <v>4113822</v>
      </c>
    </row>
    <row r="60" spans="2:9" x14ac:dyDescent="0.2">
      <c r="B60" s="84">
        <v>152260</v>
      </c>
      <c r="D60" s="85" t="s">
        <v>605</v>
      </c>
      <c r="F60" s="82"/>
      <c r="G60" s="88" t="s">
        <v>604</v>
      </c>
      <c r="H60" s="85"/>
      <c r="I60" s="87">
        <f>I61+I62</f>
        <v>1043</v>
      </c>
    </row>
    <row r="61" spans="2:9" x14ac:dyDescent="0.2">
      <c r="B61" s="84">
        <v>0</v>
      </c>
      <c r="D61" s="85" t="s">
        <v>603</v>
      </c>
      <c r="F61" s="82"/>
      <c r="G61" s="88" t="s">
        <v>602</v>
      </c>
      <c r="I61" s="87">
        <v>0</v>
      </c>
    </row>
    <row r="62" spans="2:9" x14ac:dyDescent="0.2">
      <c r="B62" s="84">
        <v>1043</v>
      </c>
      <c r="D62" s="81" t="s">
        <v>601</v>
      </c>
      <c r="E62" s="85" t="s">
        <v>600</v>
      </c>
      <c r="F62" s="82"/>
      <c r="G62" s="88" t="s">
        <v>599</v>
      </c>
      <c r="I62" s="87">
        <v>1043</v>
      </c>
    </row>
    <row r="63" spans="2:9" x14ac:dyDescent="0.2">
      <c r="B63" s="84"/>
      <c r="E63" s="85" t="s">
        <v>598</v>
      </c>
      <c r="F63" s="82"/>
      <c r="G63" s="83" t="s">
        <v>597</v>
      </c>
      <c r="H63" s="81" t="s">
        <v>596</v>
      </c>
      <c r="I63" s="87">
        <f>I64+I65+I66</f>
        <v>958475</v>
      </c>
    </row>
    <row r="64" spans="2:9" x14ac:dyDescent="0.2">
      <c r="B64" s="84">
        <f>B65+B66+B67</f>
        <v>967375</v>
      </c>
      <c r="D64" s="81" t="s">
        <v>597</v>
      </c>
      <c r="E64" s="81" t="s">
        <v>596</v>
      </c>
      <c r="F64" s="82"/>
      <c r="G64" s="85" t="s">
        <v>595</v>
      </c>
      <c r="I64" s="87">
        <v>958475</v>
      </c>
    </row>
    <row r="65" spans="2:9" x14ac:dyDescent="0.2">
      <c r="B65" s="84">
        <v>33</v>
      </c>
      <c r="D65" s="85" t="s">
        <v>595</v>
      </c>
      <c r="F65" s="82"/>
      <c r="G65" s="88" t="s">
        <v>594</v>
      </c>
      <c r="I65" s="87">
        <v>0</v>
      </c>
    </row>
    <row r="66" spans="2:9" x14ac:dyDescent="0.2">
      <c r="B66" s="84">
        <v>958475</v>
      </c>
      <c r="D66" s="85" t="s">
        <v>594</v>
      </c>
      <c r="F66" s="82"/>
      <c r="G66" s="88" t="s">
        <v>593</v>
      </c>
      <c r="I66" s="87">
        <v>0</v>
      </c>
    </row>
    <row r="67" spans="2:9" x14ac:dyDescent="0.2">
      <c r="B67" s="84">
        <v>8867</v>
      </c>
      <c r="D67" s="85" t="s">
        <v>593</v>
      </c>
      <c r="F67" s="82"/>
      <c r="G67" s="83"/>
      <c r="H67" s="83"/>
      <c r="I67" s="87"/>
    </row>
    <row r="68" spans="2:9" x14ac:dyDescent="0.2">
      <c r="B68" s="84">
        <f>I70-B59-B62-B64</f>
        <v>3952662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5073340</v>
      </c>
      <c r="C70" s="78"/>
      <c r="D70" s="78" t="s">
        <v>553</v>
      </c>
      <c r="E70" s="78"/>
      <c r="F70" s="91"/>
      <c r="G70" s="78" t="s">
        <v>553</v>
      </c>
      <c r="H70" s="78"/>
      <c r="I70" s="92">
        <f>I59+I60+I63</f>
        <v>5073340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3952662</v>
      </c>
    </row>
    <row r="78" spans="2:9" x14ac:dyDescent="0.2">
      <c r="B78" s="84"/>
      <c r="E78" s="85" t="s">
        <v>585</v>
      </c>
      <c r="F78" s="82"/>
      <c r="G78" s="88"/>
      <c r="H78" s="85"/>
      <c r="I78" s="87"/>
    </row>
    <row r="79" spans="2:9" x14ac:dyDescent="0.2">
      <c r="B79" s="84">
        <f>I82-B77</f>
        <v>3952662</v>
      </c>
      <c r="D79" s="85" t="s">
        <v>580</v>
      </c>
      <c r="E79" s="68" t="s">
        <v>584</v>
      </c>
      <c r="F79" s="82"/>
      <c r="G79" s="83"/>
      <c r="H79" s="83"/>
      <c r="I79" s="87"/>
    </row>
    <row r="80" spans="2:9" x14ac:dyDescent="0.2">
      <c r="B80" s="84">
        <f>B79-B13</f>
        <v>3896212</v>
      </c>
      <c r="D80" s="85" t="s">
        <v>583</v>
      </c>
      <c r="E80" s="66" t="s">
        <v>579</v>
      </c>
      <c r="F80" s="82"/>
      <c r="G80" s="83"/>
      <c r="H80" s="83"/>
      <c r="I80" s="87"/>
    </row>
    <row r="81" spans="2:9" x14ac:dyDescent="0.2">
      <c r="B81" s="84"/>
      <c r="F81" s="82"/>
      <c r="G81" s="83"/>
      <c r="H81" s="83"/>
      <c r="I81" s="87"/>
    </row>
    <row r="82" spans="2:9" x14ac:dyDescent="0.2">
      <c r="B82" s="89">
        <f>B77+B79</f>
        <v>3952662</v>
      </c>
      <c r="C82" s="78"/>
      <c r="D82" s="78" t="s">
        <v>553</v>
      </c>
      <c r="E82" s="78"/>
      <c r="F82" s="91"/>
      <c r="G82" s="78" t="s">
        <v>553</v>
      </c>
      <c r="H82" s="78"/>
      <c r="I82" s="92">
        <f>I77</f>
        <v>3952662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3903506</v>
      </c>
      <c r="D92" s="85" t="s">
        <v>567</v>
      </c>
      <c r="E92" s="66" t="s">
        <v>566</v>
      </c>
      <c r="F92" s="82"/>
      <c r="G92" s="85" t="s">
        <v>580</v>
      </c>
      <c r="H92" s="66" t="s">
        <v>579</v>
      </c>
      <c r="I92" s="87">
        <f>+B80</f>
        <v>3896212</v>
      </c>
    </row>
    <row r="93" spans="2:9" x14ac:dyDescent="0.2">
      <c r="B93" s="84"/>
      <c r="E93" s="68" t="s">
        <v>563</v>
      </c>
      <c r="F93" s="82"/>
      <c r="G93" s="88" t="s">
        <v>578</v>
      </c>
      <c r="H93" s="81" t="s">
        <v>577</v>
      </c>
      <c r="I93" s="87">
        <f>I94+I95</f>
        <v>7824</v>
      </c>
    </row>
    <row r="94" spans="2:9" x14ac:dyDescent="0.2">
      <c r="B94" s="84"/>
      <c r="E94" s="85"/>
      <c r="F94" s="82"/>
      <c r="G94" s="88" t="s">
        <v>576</v>
      </c>
      <c r="I94" s="87">
        <v>7824</v>
      </c>
    </row>
    <row r="95" spans="2:9" x14ac:dyDescent="0.2">
      <c r="B95" s="84"/>
      <c r="E95" s="85"/>
      <c r="F95" s="82"/>
      <c r="G95" s="88" t="s">
        <v>575</v>
      </c>
      <c r="I95" s="87">
        <v>0</v>
      </c>
    </row>
    <row r="96" spans="2:9" x14ac:dyDescent="0.2">
      <c r="B96" s="84"/>
      <c r="D96" s="85"/>
      <c r="F96" s="82"/>
      <c r="G96" s="88" t="s">
        <v>574</v>
      </c>
      <c r="H96" s="81" t="s">
        <v>573</v>
      </c>
      <c r="I96" s="87">
        <f>I97</f>
        <v>-530</v>
      </c>
    </row>
    <row r="97" spans="2:9" x14ac:dyDescent="0.2">
      <c r="B97" s="98"/>
      <c r="C97" s="99"/>
      <c r="D97" s="99"/>
      <c r="E97" s="85"/>
      <c r="F97" s="100"/>
      <c r="G97" s="88" t="s">
        <v>572</v>
      </c>
      <c r="H97" s="101"/>
      <c r="I97" s="87">
        <v>-530</v>
      </c>
    </row>
    <row r="98" spans="2:9" x14ac:dyDescent="0.2">
      <c r="B98" s="84"/>
      <c r="F98" s="82"/>
      <c r="G98" s="83"/>
      <c r="H98" s="83"/>
      <c r="I98" s="87"/>
    </row>
    <row r="99" spans="2:9" x14ac:dyDescent="0.2">
      <c r="B99" s="89">
        <f>B92</f>
        <v>3903506</v>
      </c>
      <c r="C99" s="78"/>
      <c r="D99" s="78" t="s">
        <v>553</v>
      </c>
      <c r="E99" s="78"/>
      <c r="F99" s="91"/>
      <c r="G99" s="78" t="s">
        <v>553</v>
      </c>
      <c r="H99" s="78"/>
      <c r="I99" s="92">
        <f>I92+I93+I96</f>
        <v>3903506</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91424</v>
      </c>
      <c r="D106" s="85" t="s">
        <v>570</v>
      </c>
      <c r="E106" s="103" t="s">
        <v>569</v>
      </c>
      <c r="F106" s="82"/>
      <c r="G106" s="83"/>
      <c r="H106" s="83"/>
      <c r="I106" s="82"/>
    </row>
    <row r="107" spans="2:9" x14ac:dyDescent="0.2">
      <c r="B107" s="84">
        <v>91424</v>
      </c>
      <c r="D107" s="85" t="s">
        <v>568</v>
      </c>
      <c r="E107" s="85"/>
      <c r="F107" s="82"/>
      <c r="G107" s="85" t="s">
        <v>567</v>
      </c>
      <c r="H107" s="68" t="s">
        <v>566</v>
      </c>
      <c r="I107" s="87"/>
    </row>
    <row r="108" spans="2:9" x14ac:dyDescent="0.2">
      <c r="B108" s="84">
        <f>-B13</f>
        <v>-56450</v>
      </c>
      <c r="D108" s="85" t="s">
        <v>565</v>
      </c>
      <c r="E108" s="86" t="s">
        <v>564</v>
      </c>
      <c r="F108" s="82"/>
      <c r="G108" s="85"/>
      <c r="H108" s="67" t="s">
        <v>563</v>
      </c>
      <c r="I108" s="87">
        <f>B92</f>
        <v>3903506</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45</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3868487</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3903506</v>
      </c>
      <c r="C115" s="78"/>
      <c r="D115" s="78" t="s">
        <v>553</v>
      </c>
      <c r="E115" s="106"/>
      <c r="F115" s="91"/>
      <c r="G115" s="78" t="s">
        <v>553</v>
      </c>
      <c r="H115" s="78"/>
      <c r="I115" s="92">
        <f>I108</f>
        <v>3903506</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3876487</v>
      </c>
    </row>
    <row r="123" spans="2:9" ht="15" x14ac:dyDescent="0.2">
      <c r="B123" s="84">
        <f>B125+B128+B131+B134+B137+B142+B143+B144</f>
        <v>46300553</v>
      </c>
      <c r="C123" s="79"/>
      <c r="D123" s="58"/>
      <c r="E123" s="85" t="s">
        <v>548</v>
      </c>
      <c r="F123" s="58"/>
      <c r="G123" s="58"/>
      <c r="H123" s="58"/>
      <c r="I123" s="87">
        <f>I125+I128+I131+I134+I137+I142+I143+I144</f>
        <v>42424066</v>
      </c>
    </row>
    <row r="124" spans="2:9" ht="13.15" customHeight="1" x14ac:dyDescent="0.2">
      <c r="B124" s="59"/>
      <c r="C124" s="79"/>
      <c r="D124" s="58"/>
      <c r="E124" s="85"/>
      <c r="F124" s="58"/>
      <c r="G124" s="58"/>
      <c r="H124" s="58"/>
      <c r="I124" s="57"/>
    </row>
    <row r="125" spans="2:9" ht="13.15" customHeight="1" x14ac:dyDescent="0.2">
      <c r="B125" s="84">
        <f>B126+B127</f>
        <v>-125000</v>
      </c>
      <c r="C125" s="58"/>
      <c r="D125" s="58"/>
      <c r="E125" s="85" t="s">
        <v>547</v>
      </c>
      <c r="F125" s="58"/>
      <c r="G125" s="58"/>
      <c r="H125" s="58"/>
      <c r="I125" s="87">
        <f>I126+I127</f>
        <v>2000</v>
      </c>
    </row>
    <row r="126" spans="2:9" ht="13.15" customHeight="1" x14ac:dyDescent="0.2">
      <c r="B126" s="84">
        <v>0</v>
      </c>
      <c r="C126" s="58"/>
      <c r="D126" s="58"/>
      <c r="E126" s="85" t="s">
        <v>546</v>
      </c>
      <c r="F126" s="58"/>
      <c r="G126" s="58"/>
      <c r="H126" s="58"/>
      <c r="I126" s="87">
        <v>0</v>
      </c>
    </row>
    <row r="127" spans="2:9" ht="15" x14ac:dyDescent="0.2">
      <c r="B127" s="84">
        <v>-125000</v>
      </c>
      <c r="C127" s="58"/>
      <c r="D127" s="58"/>
      <c r="E127" s="85" t="s">
        <v>545</v>
      </c>
      <c r="F127" s="58"/>
      <c r="G127" s="58"/>
      <c r="H127" s="58"/>
      <c r="I127" s="87">
        <v>2000</v>
      </c>
    </row>
    <row r="128" spans="2:9" x14ac:dyDescent="0.2">
      <c r="B128" s="84">
        <f>B129+B130</f>
        <v>15087790</v>
      </c>
      <c r="E128" s="85" t="s">
        <v>544</v>
      </c>
      <c r="I128" s="87">
        <f>I129+I130</f>
        <v>45459748</v>
      </c>
    </row>
    <row r="129" spans="2:9" x14ac:dyDescent="0.2">
      <c r="B129" s="84">
        <v>-27290</v>
      </c>
      <c r="E129" s="85" t="s">
        <v>543</v>
      </c>
      <c r="I129" s="87">
        <v>7227000</v>
      </c>
    </row>
    <row r="130" spans="2:9" x14ac:dyDescent="0.2">
      <c r="B130" s="84">
        <v>15115080</v>
      </c>
      <c r="E130" s="85" t="s">
        <v>542</v>
      </c>
      <c r="I130" s="87">
        <v>38232748</v>
      </c>
    </row>
    <row r="131" spans="2:9" x14ac:dyDescent="0.2">
      <c r="B131" s="84">
        <f>B132+B133</f>
        <v>32765544</v>
      </c>
      <c r="E131" s="85" t="s">
        <v>541</v>
      </c>
      <c r="I131" s="87">
        <f>I132+I133</f>
        <v>-3761265</v>
      </c>
    </row>
    <row r="132" spans="2:9" x14ac:dyDescent="0.2">
      <c r="B132" s="84">
        <v>-570000</v>
      </c>
      <c r="E132" s="85" t="s">
        <v>540</v>
      </c>
      <c r="I132" s="87">
        <v>1366000</v>
      </c>
    </row>
    <row r="133" spans="2:9" x14ac:dyDescent="0.2">
      <c r="B133" s="84">
        <v>33335544</v>
      </c>
      <c r="E133" s="85" t="s">
        <v>539</v>
      </c>
      <c r="I133" s="87">
        <v>-5127265</v>
      </c>
    </row>
    <row r="134" spans="2:9" x14ac:dyDescent="0.2">
      <c r="B134" s="84">
        <f>B135+B136</f>
        <v>-1371933</v>
      </c>
      <c r="E134" s="85" t="s">
        <v>538</v>
      </c>
      <c r="I134" s="87">
        <f>I135+I136</f>
        <v>-139161</v>
      </c>
    </row>
    <row r="135" spans="2:9" x14ac:dyDescent="0.2">
      <c r="B135" s="84">
        <v>-141388</v>
      </c>
      <c r="E135" s="85" t="s">
        <v>537</v>
      </c>
      <c r="I135" s="87">
        <v>0</v>
      </c>
    </row>
    <row r="136" spans="2:9" x14ac:dyDescent="0.2">
      <c r="B136" s="84">
        <v>-1230545</v>
      </c>
      <c r="E136" s="85" t="s">
        <v>536</v>
      </c>
      <c r="I136" s="87">
        <v>-139161</v>
      </c>
    </row>
    <row r="137" spans="2:9" x14ac:dyDescent="0.2">
      <c r="B137" s="84">
        <f>B138+B141</f>
        <v>136004</v>
      </c>
      <c r="E137" s="107" t="s">
        <v>535</v>
      </c>
      <c r="I137" s="87">
        <f>I138+I141</f>
        <v>-156000</v>
      </c>
    </row>
    <row r="138" spans="2:9" x14ac:dyDescent="0.2">
      <c r="B138" s="84">
        <f>B139+B140</f>
        <v>118986</v>
      </c>
      <c r="E138" s="107" t="s">
        <v>534</v>
      </c>
      <c r="I138" s="87">
        <f>I139+I140</f>
        <v>-156000</v>
      </c>
    </row>
    <row r="139" spans="2:9" x14ac:dyDescent="0.2">
      <c r="B139" s="84">
        <v>118986</v>
      </c>
      <c r="E139" s="107" t="s">
        <v>533</v>
      </c>
      <c r="I139" s="87">
        <v>0</v>
      </c>
    </row>
    <row r="140" spans="2:9" x14ac:dyDescent="0.2">
      <c r="B140" s="84">
        <v>0</v>
      </c>
      <c r="E140" s="107" t="s">
        <v>532</v>
      </c>
      <c r="I140" s="87">
        <v>-156000</v>
      </c>
    </row>
    <row r="141" spans="2:9" x14ac:dyDescent="0.2">
      <c r="B141" s="84">
        <v>17018</v>
      </c>
      <c r="E141" s="107" t="s">
        <v>531</v>
      </c>
      <c r="I141" s="87">
        <v>0</v>
      </c>
    </row>
    <row r="142" spans="2:9" x14ac:dyDescent="0.2">
      <c r="B142" s="84">
        <v>-577</v>
      </c>
      <c r="E142" s="85" t="s">
        <v>530</v>
      </c>
      <c r="I142" s="87">
        <v>488171</v>
      </c>
    </row>
    <row r="143" spans="2:9" x14ac:dyDescent="0.2">
      <c r="B143" s="84">
        <v>-151461</v>
      </c>
      <c r="C143" s="85" t="s">
        <v>529</v>
      </c>
      <c r="E143" s="85" t="s">
        <v>529</v>
      </c>
      <c r="I143" s="87">
        <v>-669</v>
      </c>
    </row>
    <row r="144" spans="2:9" x14ac:dyDescent="0.2">
      <c r="B144" s="84">
        <f>B145+B146</f>
        <v>-39814</v>
      </c>
      <c r="C144" s="85" t="s">
        <v>528</v>
      </c>
      <c r="E144" s="85" t="s">
        <v>528</v>
      </c>
      <c r="I144" s="87">
        <f>I145+I146</f>
        <v>531242</v>
      </c>
    </row>
    <row r="145" spans="2:9" x14ac:dyDescent="0.2">
      <c r="B145" s="84">
        <v>-21358</v>
      </c>
      <c r="C145" s="85" t="s">
        <v>527</v>
      </c>
      <c r="E145" s="85" t="s">
        <v>527</v>
      </c>
      <c r="I145" s="87">
        <v>10759</v>
      </c>
    </row>
    <row r="146" spans="2:9" x14ac:dyDescent="0.2">
      <c r="B146" s="89">
        <v>-18456</v>
      </c>
      <c r="C146" s="108" t="s">
        <v>526</v>
      </c>
      <c r="D146" s="109"/>
      <c r="E146" s="108" t="s">
        <v>526</v>
      </c>
      <c r="F146" s="109"/>
      <c r="G146" s="109"/>
      <c r="H146" s="109"/>
      <c r="I146" s="92">
        <v>520483</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648</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12538155</v>
      </c>
      <c r="D11" s="81" t="s">
        <v>645</v>
      </c>
      <c r="E11" s="85" t="s">
        <v>644</v>
      </c>
      <c r="F11" s="82"/>
      <c r="G11" s="83" t="s">
        <v>643</v>
      </c>
      <c r="H11" s="86" t="s">
        <v>642</v>
      </c>
      <c r="I11" s="87">
        <f>I12+I13</f>
        <v>28628283</v>
      </c>
    </row>
    <row r="12" spans="2:14" x14ac:dyDescent="0.2">
      <c r="B12" s="84">
        <f>I11-B11</f>
        <v>16090128</v>
      </c>
      <c r="D12" s="85" t="s">
        <v>632</v>
      </c>
      <c r="E12" s="66" t="s">
        <v>631</v>
      </c>
      <c r="F12" s="82"/>
      <c r="G12" s="88" t="s">
        <v>641</v>
      </c>
      <c r="H12" s="83"/>
      <c r="I12" s="87">
        <v>28562220</v>
      </c>
    </row>
    <row r="13" spans="2:14" x14ac:dyDescent="0.2">
      <c r="B13" s="84">
        <v>3446480</v>
      </c>
      <c r="D13" s="81" t="s">
        <v>640</v>
      </c>
      <c r="E13" s="85" t="s">
        <v>564</v>
      </c>
      <c r="F13" s="82"/>
      <c r="G13" s="88" t="s">
        <v>639</v>
      </c>
      <c r="I13" s="87">
        <v>66063</v>
      </c>
    </row>
    <row r="14" spans="2:14" x14ac:dyDescent="0.2">
      <c r="B14" s="84">
        <f>B12-B13</f>
        <v>12643648</v>
      </c>
      <c r="D14" s="81" t="s">
        <v>638</v>
      </c>
      <c r="E14" s="66" t="s">
        <v>637</v>
      </c>
      <c r="F14" s="82"/>
      <c r="G14" s="88"/>
      <c r="H14" s="83"/>
      <c r="I14" s="87"/>
    </row>
    <row r="15" spans="2:14" ht="7.15" customHeight="1" x14ac:dyDescent="0.2">
      <c r="B15" s="84"/>
      <c r="F15" s="82"/>
      <c r="G15" s="83"/>
      <c r="H15" s="83"/>
      <c r="I15" s="87"/>
    </row>
    <row r="16" spans="2:14" x14ac:dyDescent="0.2">
      <c r="B16" s="89">
        <f>B11+B12</f>
        <v>28628283</v>
      </c>
      <c r="C16" s="78"/>
      <c r="D16" s="90" t="s">
        <v>553</v>
      </c>
      <c r="E16" s="78"/>
      <c r="F16" s="91"/>
      <c r="G16" s="90" t="s">
        <v>553</v>
      </c>
      <c r="H16" s="78"/>
      <c r="I16" s="92">
        <f>I11</f>
        <v>28628283</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7713310</v>
      </c>
      <c r="D26" s="81" t="s">
        <v>634</v>
      </c>
      <c r="E26" s="85" t="s">
        <v>633</v>
      </c>
      <c r="F26" s="82"/>
      <c r="G26" s="88" t="s">
        <v>632</v>
      </c>
      <c r="H26" s="68" t="s">
        <v>631</v>
      </c>
      <c r="I26" s="87">
        <f>+B12</f>
        <v>16090128</v>
      </c>
    </row>
    <row r="27" spans="2:9" x14ac:dyDescent="0.2">
      <c r="B27" s="84">
        <v>6065545.7999999998</v>
      </c>
      <c r="D27" s="85" t="s">
        <v>630</v>
      </c>
      <c r="F27" s="82"/>
      <c r="G27" s="83"/>
      <c r="H27" s="83"/>
      <c r="I27" s="87"/>
    </row>
    <row r="28" spans="2:9" x14ac:dyDescent="0.2">
      <c r="B28" s="84">
        <f>B29+B30</f>
        <v>1647764.2</v>
      </c>
      <c r="D28" s="85" t="s">
        <v>629</v>
      </c>
      <c r="F28" s="82"/>
      <c r="G28" s="83"/>
      <c r="H28" s="83"/>
      <c r="I28" s="87"/>
    </row>
    <row r="29" spans="2:9" x14ac:dyDescent="0.2">
      <c r="B29" s="84">
        <v>1629623.2</v>
      </c>
      <c r="D29" s="85" t="s">
        <v>628</v>
      </c>
      <c r="F29" s="82"/>
      <c r="G29" s="83"/>
      <c r="H29" s="83"/>
      <c r="I29" s="87"/>
    </row>
    <row r="30" spans="2:9" x14ac:dyDescent="0.2">
      <c r="B30" s="84">
        <v>18141</v>
      </c>
      <c r="D30" s="85" t="s">
        <v>627</v>
      </c>
      <c r="F30" s="82"/>
      <c r="G30" s="83"/>
      <c r="H30" s="83"/>
      <c r="I30" s="87"/>
    </row>
    <row r="31" spans="2:9" ht="12.75" customHeight="1" x14ac:dyDescent="0.2">
      <c r="B31" s="84">
        <v>427061</v>
      </c>
      <c r="D31" s="81" t="s">
        <v>626</v>
      </c>
      <c r="E31" s="81" t="s">
        <v>625</v>
      </c>
      <c r="F31" s="82"/>
      <c r="G31" s="83"/>
      <c r="H31" s="83"/>
      <c r="I31" s="87"/>
    </row>
    <row r="32" spans="2:9" ht="12.75" customHeight="1" x14ac:dyDescent="0.2">
      <c r="B32" s="84">
        <v>-121850</v>
      </c>
      <c r="D32" s="81" t="s">
        <v>624</v>
      </c>
      <c r="E32" s="81" t="s">
        <v>623</v>
      </c>
      <c r="F32" s="82"/>
      <c r="G32" s="83"/>
      <c r="H32" s="83"/>
      <c r="I32" s="87"/>
    </row>
    <row r="33" spans="2:9" x14ac:dyDescent="0.2">
      <c r="B33" s="84">
        <f>I35-B26-B31-B32</f>
        <v>8071607</v>
      </c>
      <c r="D33" s="85" t="s">
        <v>621</v>
      </c>
      <c r="E33" s="66" t="s">
        <v>620</v>
      </c>
      <c r="F33" s="82"/>
      <c r="G33" s="83"/>
      <c r="H33" s="83"/>
      <c r="I33" s="87"/>
    </row>
    <row r="34" spans="2:9" x14ac:dyDescent="0.2">
      <c r="B34" s="84"/>
      <c r="F34" s="82"/>
      <c r="G34" s="83"/>
      <c r="H34" s="83"/>
      <c r="I34" s="87"/>
    </row>
    <row r="35" spans="2:9" x14ac:dyDescent="0.2">
      <c r="B35" s="89">
        <f>B26+B31+B32+B33</f>
        <v>16090128</v>
      </c>
      <c r="C35" s="78"/>
      <c r="D35" s="90" t="s">
        <v>553</v>
      </c>
      <c r="E35" s="78"/>
      <c r="F35" s="91"/>
      <c r="G35" s="90" t="s">
        <v>553</v>
      </c>
      <c r="H35" s="78"/>
      <c r="I35" s="92">
        <f>I26</f>
        <v>16090128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6330454</v>
      </c>
      <c r="D42" s="81" t="s">
        <v>619</v>
      </c>
      <c r="E42" s="88" t="s">
        <v>618</v>
      </c>
      <c r="F42" s="82"/>
      <c r="G42" s="85" t="s">
        <v>621</v>
      </c>
      <c r="H42" s="66" t="s">
        <v>620</v>
      </c>
      <c r="I42" s="87">
        <f>+B33</f>
        <v>8071607</v>
      </c>
    </row>
    <row r="43" spans="2:9" ht="15" x14ac:dyDescent="0.2">
      <c r="B43" s="84">
        <v>1310668</v>
      </c>
      <c r="C43" s="58"/>
      <c r="D43" s="95" t="s">
        <v>617</v>
      </c>
      <c r="F43" s="62"/>
      <c r="G43" s="79" t="s">
        <v>619</v>
      </c>
      <c r="H43" s="96" t="s">
        <v>618</v>
      </c>
      <c r="I43" s="87">
        <f>I44+I45+I47+I48+I49</f>
        <v>7367152</v>
      </c>
    </row>
    <row r="44" spans="2:9" x14ac:dyDescent="0.2">
      <c r="B44" s="84">
        <v>4899336</v>
      </c>
      <c r="D44" s="85" t="s">
        <v>616</v>
      </c>
      <c r="F44" s="82"/>
      <c r="G44" s="95" t="s">
        <v>617</v>
      </c>
      <c r="I44" s="87">
        <v>6927277</v>
      </c>
    </row>
    <row r="45" spans="2:9" x14ac:dyDescent="0.2">
      <c r="B45" s="84">
        <v>0</v>
      </c>
      <c r="D45" s="85" t="s">
        <v>615</v>
      </c>
      <c r="E45" s="80"/>
      <c r="F45" s="82"/>
      <c r="G45" s="85" t="s">
        <v>616</v>
      </c>
      <c r="I45" s="87">
        <v>439875</v>
      </c>
    </row>
    <row r="46" spans="2:9" x14ac:dyDescent="0.2">
      <c r="B46" s="84"/>
      <c r="E46" s="97" t="s">
        <v>614</v>
      </c>
      <c r="F46" s="82"/>
      <c r="G46" s="85" t="s">
        <v>615</v>
      </c>
      <c r="H46" s="80"/>
      <c r="I46" s="87"/>
    </row>
    <row r="47" spans="2:9" x14ac:dyDescent="0.2">
      <c r="B47" s="84">
        <v>120450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8567481</v>
      </c>
      <c r="D49" s="85" t="s">
        <v>607</v>
      </c>
      <c r="E49" s="66" t="s">
        <v>606</v>
      </c>
      <c r="F49" s="82"/>
      <c r="G49" s="85" t="s">
        <v>612</v>
      </c>
      <c r="H49" s="85"/>
      <c r="I49" s="87">
        <v>0</v>
      </c>
    </row>
    <row r="50" spans="2:9" x14ac:dyDescent="0.2">
      <c r="B50" s="84"/>
      <c r="D50" s="85"/>
      <c r="E50" s="85"/>
      <c r="F50" s="82"/>
      <c r="G50" s="85" t="s">
        <v>611</v>
      </c>
      <c r="H50" s="85"/>
      <c r="I50" s="87">
        <v>-540824</v>
      </c>
    </row>
    <row r="51" spans="2:9" x14ac:dyDescent="0.2">
      <c r="B51" s="84"/>
      <c r="F51" s="82"/>
      <c r="G51" s="85"/>
      <c r="I51" s="87"/>
    </row>
    <row r="52" spans="2:9" x14ac:dyDescent="0.2">
      <c r="B52" s="89">
        <f>B42+B49</f>
        <v>14897935</v>
      </c>
      <c r="C52" s="78"/>
      <c r="D52" s="78" t="s">
        <v>553</v>
      </c>
      <c r="E52" s="78"/>
      <c r="F52" s="91"/>
      <c r="G52" s="78" t="s">
        <v>553</v>
      </c>
      <c r="H52" s="78"/>
      <c r="I52" s="92">
        <f>I42+I43+I50</f>
        <v>14897935</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1280394</v>
      </c>
      <c r="D59" s="81" t="s">
        <v>609</v>
      </c>
      <c r="E59" s="86" t="s">
        <v>608</v>
      </c>
      <c r="F59" s="82"/>
      <c r="G59" s="88" t="s">
        <v>607</v>
      </c>
      <c r="H59" s="66" t="s">
        <v>606</v>
      </c>
      <c r="I59" s="87">
        <f>+B49</f>
        <v>8567481</v>
      </c>
    </row>
    <row r="60" spans="2:9" x14ac:dyDescent="0.2">
      <c r="B60" s="84">
        <v>1280394</v>
      </c>
      <c r="D60" s="85" t="s">
        <v>605</v>
      </c>
      <c r="F60" s="82"/>
      <c r="G60" s="88" t="s">
        <v>604</v>
      </c>
      <c r="H60" s="85"/>
      <c r="I60" s="87">
        <f>I61+I62</f>
        <v>18141</v>
      </c>
    </row>
    <row r="61" spans="2:9" x14ac:dyDescent="0.2">
      <c r="B61" s="84">
        <v>0</v>
      </c>
      <c r="D61" s="85" t="s">
        <v>603</v>
      </c>
      <c r="F61" s="82"/>
      <c r="G61" s="88" t="s">
        <v>602</v>
      </c>
      <c r="I61" s="87">
        <v>0</v>
      </c>
    </row>
    <row r="62" spans="2:9" x14ac:dyDescent="0.2">
      <c r="B62" s="84">
        <v>18141</v>
      </c>
      <c r="D62" s="81" t="s">
        <v>601</v>
      </c>
      <c r="E62" s="85" t="s">
        <v>600</v>
      </c>
      <c r="F62" s="82"/>
      <c r="G62" s="88" t="s">
        <v>599</v>
      </c>
      <c r="I62" s="87">
        <v>18141</v>
      </c>
    </row>
    <row r="63" spans="2:9" x14ac:dyDescent="0.2">
      <c r="B63" s="84"/>
      <c r="E63" s="85" t="s">
        <v>598</v>
      </c>
      <c r="F63" s="82"/>
      <c r="G63" s="83" t="s">
        <v>597</v>
      </c>
      <c r="H63" s="81" t="s">
        <v>596</v>
      </c>
      <c r="I63" s="87">
        <f>I64+I65+I66</f>
        <v>1015471</v>
      </c>
    </row>
    <row r="64" spans="2:9" x14ac:dyDescent="0.2">
      <c r="B64" s="84">
        <f>B65+B66+B67</f>
        <v>1036283</v>
      </c>
      <c r="D64" s="81" t="s">
        <v>597</v>
      </c>
      <c r="E64" s="81" t="s">
        <v>596</v>
      </c>
      <c r="F64" s="82"/>
      <c r="G64" s="85" t="s">
        <v>595</v>
      </c>
      <c r="I64" s="87">
        <v>958475</v>
      </c>
    </row>
    <row r="65" spans="2:9" x14ac:dyDescent="0.2">
      <c r="B65" s="84">
        <v>43960</v>
      </c>
      <c r="D65" s="85" t="s">
        <v>595</v>
      </c>
      <c r="F65" s="82"/>
      <c r="G65" s="88" t="s">
        <v>594</v>
      </c>
      <c r="I65" s="87">
        <v>37098</v>
      </c>
    </row>
    <row r="66" spans="2:9" x14ac:dyDescent="0.2">
      <c r="B66" s="84">
        <v>958475</v>
      </c>
      <c r="D66" s="85" t="s">
        <v>594</v>
      </c>
      <c r="F66" s="82"/>
      <c r="G66" s="88" t="s">
        <v>593</v>
      </c>
      <c r="I66" s="87">
        <v>19898</v>
      </c>
    </row>
    <row r="67" spans="2:9" x14ac:dyDescent="0.2">
      <c r="B67" s="84">
        <v>33848</v>
      </c>
      <c r="D67" s="85" t="s">
        <v>593</v>
      </c>
      <c r="F67" s="82"/>
      <c r="G67" s="83"/>
      <c r="H67" s="83"/>
      <c r="I67" s="87"/>
    </row>
    <row r="68" spans="2:9" x14ac:dyDescent="0.2">
      <c r="B68" s="84">
        <f>I70-B59-B62-B64</f>
        <v>7266275</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9601093</v>
      </c>
      <c r="C70" s="78"/>
      <c r="D70" s="78" t="s">
        <v>553</v>
      </c>
      <c r="E70" s="78"/>
      <c r="F70" s="91"/>
      <c r="G70" s="78" t="s">
        <v>553</v>
      </c>
      <c r="H70" s="78"/>
      <c r="I70" s="92">
        <f>I59+I60+I63</f>
        <v>9601093</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7266275</v>
      </c>
    </row>
    <row r="78" spans="2:9" x14ac:dyDescent="0.2">
      <c r="B78" s="84"/>
      <c r="E78" s="85" t="s">
        <v>585</v>
      </c>
      <c r="F78" s="82"/>
      <c r="G78" s="88"/>
      <c r="H78" s="85"/>
      <c r="I78" s="87"/>
    </row>
    <row r="79" spans="2:9" x14ac:dyDescent="0.2">
      <c r="B79" s="84">
        <f>I82-B77</f>
        <v>7266275</v>
      </c>
      <c r="D79" s="85" t="s">
        <v>580</v>
      </c>
      <c r="E79" s="68" t="s">
        <v>584</v>
      </c>
      <c r="F79" s="82"/>
      <c r="G79" s="83"/>
      <c r="H79" s="83"/>
      <c r="I79" s="87"/>
    </row>
    <row r="80" spans="2:9" x14ac:dyDescent="0.2">
      <c r="B80" s="84">
        <f>B79-B13</f>
        <v>3819795</v>
      </c>
      <c r="D80" s="85" t="s">
        <v>583</v>
      </c>
      <c r="E80" s="66" t="s">
        <v>579</v>
      </c>
      <c r="F80" s="82"/>
      <c r="G80" s="83"/>
      <c r="H80" s="83"/>
      <c r="I80" s="87"/>
    </row>
    <row r="81" spans="2:9" x14ac:dyDescent="0.2">
      <c r="B81" s="84"/>
      <c r="F81" s="82"/>
      <c r="G81" s="83"/>
      <c r="H81" s="83"/>
      <c r="I81" s="87"/>
    </row>
    <row r="82" spans="2:9" x14ac:dyDescent="0.2">
      <c r="B82" s="89">
        <f>B77+B79</f>
        <v>7266275</v>
      </c>
      <c r="C82" s="78"/>
      <c r="D82" s="78" t="s">
        <v>553</v>
      </c>
      <c r="E82" s="78"/>
      <c r="F82" s="91"/>
      <c r="G82" s="78" t="s">
        <v>553</v>
      </c>
      <c r="H82" s="78"/>
      <c r="I82" s="92">
        <f>I77</f>
        <v>7266275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5126606</v>
      </c>
      <c r="D92" s="85" t="s">
        <v>567</v>
      </c>
      <c r="E92" s="66" t="s">
        <v>566</v>
      </c>
      <c r="F92" s="82"/>
      <c r="G92" s="85" t="s">
        <v>580</v>
      </c>
      <c r="H92" s="66" t="s">
        <v>579</v>
      </c>
      <c r="I92" s="87">
        <f>+B80</f>
        <v>3819795</v>
      </c>
    </row>
    <row r="93" spans="2:9" x14ac:dyDescent="0.2">
      <c r="B93" s="84"/>
      <c r="E93" s="68" t="s">
        <v>563</v>
      </c>
      <c r="F93" s="82"/>
      <c r="G93" s="88" t="s">
        <v>578</v>
      </c>
      <c r="H93" s="81" t="s">
        <v>577</v>
      </c>
      <c r="I93" s="87">
        <f>I94+I95</f>
        <v>1530310</v>
      </c>
    </row>
    <row r="94" spans="2:9" x14ac:dyDescent="0.2">
      <c r="B94" s="84"/>
      <c r="E94" s="85"/>
      <c r="F94" s="82"/>
      <c r="G94" s="88" t="s">
        <v>576</v>
      </c>
      <c r="I94" s="87">
        <v>1103235</v>
      </c>
    </row>
    <row r="95" spans="2:9" x14ac:dyDescent="0.2">
      <c r="B95" s="84"/>
      <c r="E95" s="85"/>
      <c r="F95" s="82"/>
      <c r="G95" s="88" t="s">
        <v>575</v>
      </c>
      <c r="I95" s="87">
        <v>427075</v>
      </c>
    </row>
    <row r="96" spans="2:9" x14ac:dyDescent="0.2">
      <c r="B96" s="84"/>
      <c r="D96" s="85"/>
      <c r="F96" s="82"/>
      <c r="G96" s="88" t="s">
        <v>574</v>
      </c>
      <c r="H96" s="81" t="s">
        <v>573</v>
      </c>
      <c r="I96" s="87">
        <f>I97</f>
        <v>-223499</v>
      </c>
    </row>
    <row r="97" spans="2:9" x14ac:dyDescent="0.2">
      <c r="B97" s="98"/>
      <c r="C97" s="99"/>
      <c r="D97" s="99"/>
      <c r="E97" s="85"/>
      <c r="F97" s="100"/>
      <c r="G97" s="88" t="s">
        <v>572</v>
      </c>
      <c r="H97" s="101"/>
      <c r="I97" s="87">
        <v>-223499</v>
      </c>
    </row>
    <row r="98" spans="2:9" x14ac:dyDescent="0.2">
      <c r="B98" s="84"/>
      <c r="F98" s="82"/>
      <c r="G98" s="83"/>
      <c r="H98" s="83"/>
      <c r="I98" s="87"/>
    </row>
    <row r="99" spans="2:9" x14ac:dyDescent="0.2">
      <c r="B99" s="89">
        <f>B92</f>
        <v>5126606</v>
      </c>
      <c r="C99" s="78"/>
      <c r="D99" s="78" t="s">
        <v>553</v>
      </c>
      <c r="E99" s="78"/>
      <c r="F99" s="91"/>
      <c r="G99" s="78" t="s">
        <v>553</v>
      </c>
      <c r="H99" s="78"/>
      <c r="I99" s="92">
        <f>I92+I93+I96</f>
        <v>5126606</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3373224</v>
      </c>
      <c r="D106" s="85" t="s">
        <v>570</v>
      </c>
      <c r="E106" s="103" t="s">
        <v>569</v>
      </c>
      <c r="F106" s="82"/>
      <c r="G106" s="83"/>
      <c r="H106" s="83"/>
      <c r="I106" s="82"/>
    </row>
    <row r="107" spans="2:9" x14ac:dyDescent="0.2">
      <c r="B107" s="84">
        <v>3607131</v>
      </c>
      <c r="D107" s="85" t="s">
        <v>568</v>
      </c>
      <c r="E107" s="85"/>
      <c r="F107" s="82"/>
      <c r="G107" s="85" t="s">
        <v>567</v>
      </c>
      <c r="H107" s="68" t="s">
        <v>566</v>
      </c>
      <c r="I107" s="87"/>
    </row>
    <row r="108" spans="2:9" x14ac:dyDescent="0.2">
      <c r="B108" s="84">
        <f>-B13</f>
        <v>-3446480</v>
      </c>
      <c r="D108" s="85" t="s">
        <v>565</v>
      </c>
      <c r="E108" s="86" t="s">
        <v>564</v>
      </c>
      <c r="F108" s="82"/>
      <c r="G108" s="85"/>
      <c r="H108" s="67" t="s">
        <v>563</v>
      </c>
      <c r="I108" s="87">
        <f>B92</f>
        <v>5126606</v>
      </c>
    </row>
    <row r="109" spans="2:9" x14ac:dyDescent="0.2">
      <c r="B109" s="84">
        <v>-233907</v>
      </c>
      <c r="D109" s="95" t="s">
        <v>562</v>
      </c>
      <c r="E109" s="85" t="s">
        <v>561</v>
      </c>
      <c r="F109" s="82"/>
      <c r="H109" s="104"/>
      <c r="I109" s="105"/>
    </row>
    <row r="110" spans="2:9" x14ac:dyDescent="0.2">
      <c r="B110" s="84">
        <v>0</v>
      </c>
      <c r="D110" s="85" t="s">
        <v>560</v>
      </c>
      <c r="E110" s="85" t="s">
        <v>559</v>
      </c>
      <c r="F110" s="82"/>
      <c r="G110" s="93"/>
      <c r="I110" s="87"/>
    </row>
    <row r="111" spans="2:9" x14ac:dyDescent="0.2">
      <c r="B111" s="84">
        <v>76277</v>
      </c>
      <c r="D111" s="95" t="s">
        <v>558</v>
      </c>
      <c r="E111" s="85" t="s">
        <v>557</v>
      </c>
      <c r="F111" s="82"/>
      <c r="H111" s="104"/>
      <c r="I111" s="105"/>
    </row>
    <row r="112" spans="2:9" x14ac:dyDescent="0.2">
      <c r="B112" s="84"/>
      <c r="D112" s="85"/>
      <c r="E112" s="85" t="s">
        <v>556</v>
      </c>
      <c r="F112" s="82"/>
      <c r="G112" s="93"/>
      <c r="I112" s="87"/>
    </row>
    <row r="113" spans="2:9" x14ac:dyDescent="0.2">
      <c r="B113" s="84">
        <f>I115-B106-B108-B111</f>
        <v>5123585</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5126606</v>
      </c>
      <c r="C115" s="78"/>
      <c r="D115" s="78" t="s">
        <v>553</v>
      </c>
      <c r="E115" s="106"/>
      <c r="F115" s="91"/>
      <c r="G115" s="78" t="s">
        <v>553</v>
      </c>
      <c r="H115" s="78"/>
      <c r="I115" s="92">
        <f>I108</f>
        <v>5126606</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5131585</v>
      </c>
    </row>
    <row r="123" spans="2:9" ht="15" x14ac:dyDescent="0.2">
      <c r="B123" s="84">
        <f>B125+B128+B131+B134+B137+B142+B143+B144</f>
        <v>45911498</v>
      </c>
      <c r="C123" s="79"/>
      <c r="D123" s="58"/>
      <c r="E123" s="85" t="s">
        <v>548</v>
      </c>
      <c r="F123" s="58"/>
      <c r="G123" s="58"/>
      <c r="H123" s="58"/>
      <c r="I123" s="87">
        <f>I125+I128+I131+I134+I137+I142+I143+I144</f>
        <v>40779913</v>
      </c>
    </row>
    <row r="124" spans="2:9" ht="13.15" customHeight="1" x14ac:dyDescent="0.2">
      <c r="B124" s="59"/>
      <c r="C124" s="79"/>
      <c r="D124" s="58"/>
      <c r="E124" s="85"/>
      <c r="F124" s="58"/>
      <c r="G124" s="58"/>
      <c r="H124" s="58"/>
      <c r="I124" s="57"/>
    </row>
    <row r="125" spans="2:9" ht="13.15" customHeight="1" x14ac:dyDescent="0.2">
      <c r="B125" s="84">
        <f>B126+B127</f>
        <v>-125000</v>
      </c>
      <c r="C125" s="58"/>
      <c r="D125" s="58"/>
      <c r="E125" s="85" t="s">
        <v>547</v>
      </c>
      <c r="F125" s="58"/>
      <c r="G125" s="58"/>
      <c r="H125" s="58"/>
      <c r="I125" s="87">
        <f>I126+I127</f>
        <v>2000</v>
      </c>
    </row>
    <row r="126" spans="2:9" ht="13.15" customHeight="1" x14ac:dyDescent="0.2">
      <c r="B126" s="84">
        <v>0</v>
      </c>
      <c r="C126" s="58"/>
      <c r="D126" s="58"/>
      <c r="E126" s="85" t="s">
        <v>546</v>
      </c>
      <c r="F126" s="58"/>
      <c r="G126" s="58"/>
      <c r="H126" s="58"/>
      <c r="I126" s="87">
        <v>0</v>
      </c>
    </row>
    <row r="127" spans="2:9" ht="15" x14ac:dyDescent="0.2">
      <c r="B127" s="84">
        <v>-125000</v>
      </c>
      <c r="C127" s="58"/>
      <c r="D127" s="58"/>
      <c r="E127" s="85" t="s">
        <v>545</v>
      </c>
      <c r="F127" s="58"/>
      <c r="G127" s="58"/>
      <c r="H127" s="58"/>
      <c r="I127" s="87">
        <v>2000</v>
      </c>
    </row>
    <row r="128" spans="2:9" x14ac:dyDescent="0.2">
      <c r="B128" s="84">
        <f>B129+B130</f>
        <v>15874968</v>
      </c>
      <c r="E128" s="85" t="s">
        <v>544</v>
      </c>
      <c r="I128" s="87">
        <f>I129+I130</f>
        <v>45083688</v>
      </c>
    </row>
    <row r="129" spans="2:9" x14ac:dyDescent="0.2">
      <c r="B129" s="84">
        <v>1145068</v>
      </c>
      <c r="E129" s="85" t="s">
        <v>543</v>
      </c>
      <c r="I129" s="87">
        <v>7227000</v>
      </c>
    </row>
    <row r="130" spans="2:9" x14ac:dyDescent="0.2">
      <c r="B130" s="84">
        <v>14729900</v>
      </c>
      <c r="E130" s="85" t="s">
        <v>542</v>
      </c>
      <c r="I130" s="87">
        <v>37856688</v>
      </c>
    </row>
    <row r="131" spans="2:9" x14ac:dyDescent="0.2">
      <c r="B131" s="84">
        <f>B132+B133</f>
        <v>32616367</v>
      </c>
      <c r="E131" s="85" t="s">
        <v>541</v>
      </c>
      <c r="I131" s="87">
        <f>I132+I133</f>
        <v>-3160637</v>
      </c>
    </row>
    <row r="132" spans="2:9" x14ac:dyDescent="0.2">
      <c r="B132" s="84">
        <v>-593528</v>
      </c>
      <c r="E132" s="85" t="s">
        <v>540</v>
      </c>
      <c r="I132" s="87">
        <v>1868987</v>
      </c>
    </row>
    <row r="133" spans="2:9" x14ac:dyDescent="0.2">
      <c r="B133" s="84">
        <v>33209895</v>
      </c>
      <c r="E133" s="85" t="s">
        <v>539</v>
      </c>
      <c r="I133" s="87">
        <v>-5029624</v>
      </c>
    </row>
    <row r="134" spans="2:9" x14ac:dyDescent="0.2">
      <c r="B134" s="84">
        <f>B135+B136</f>
        <v>-1491914</v>
      </c>
      <c r="E134" s="85" t="s">
        <v>538</v>
      </c>
      <c r="I134" s="87">
        <f>I135+I136</f>
        <v>-1605204</v>
      </c>
    </row>
    <row r="135" spans="2:9" x14ac:dyDescent="0.2">
      <c r="B135" s="84">
        <v>-295475</v>
      </c>
      <c r="E135" s="85" t="s">
        <v>537</v>
      </c>
      <c r="I135" s="87">
        <v>-384198</v>
      </c>
    </row>
    <row r="136" spans="2:9" x14ac:dyDescent="0.2">
      <c r="B136" s="84">
        <v>-1196439</v>
      </c>
      <c r="E136" s="85" t="s">
        <v>536</v>
      </c>
      <c r="I136" s="87">
        <v>-1221006</v>
      </c>
    </row>
    <row r="137" spans="2:9" x14ac:dyDescent="0.2">
      <c r="B137" s="84">
        <f>B138+B141</f>
        <v>77134</v>
      </c>
      <c r="E137" s="107" t="s">
        <v>535</v>
      </c>
      <c r="I137" s="87">
        <f>I138+I141</f>
        <v>-698338</v>
      </c>
    </row>
    <row r="138" spans="2:9" x14ac:dyDescent="0.2">
      <c r="B138" s="84">
        <f>B139+B140</f>
        <v>91134</v>
      </c>
      <c r="E138" s="107" t="s">
        <v>534</v>
      </c>
      <c r="I138" s="87">
        <f>I139+I140</f>
        <v>-698338</v>
      </c>
    </row>
    <row r="139" spans="2:9" x14ac:dyDescent="0.2">
      <c r="B139" s="84">
        <v>91134</v>
      </c>
      <c r="E139" s="107" t="s">
        <v>533</v>
      </c>
      <c r="I139" s="87">
        <v>-542338</v>
      </c>
    </row>
    <row r="140" spans="2:9" x14ac:dyDescent="0.2">
      <c r="B140" s="84">
        <v>0</v>
      </c>
      <c r="E140" s="107" t="s">
        <v>532</v>
      </c>
      <c r="I140" s="87">
        <v>-156000</v>
      </c>
    </row>
    <row r="141" spans="2:9" x14ac:dyDescent="0.2">
      <c r="B141" s="84">
        <v>-14000</v>
      </c>
      <c r="E141" s="107" t="s">
        <v>531</v>
      </c>
      <c r="I141" s="87">
        <v>0</v>
      </c>
    </row>
    <row r="142" spans="2:9" x14ac:dyDescent="0.2">
      <c r="B142" s="84">
        <v>-577</v>
      </c>
      <c r="E142" s="85" t="s">
        <v>530</v>
      </c>
      <c r="I142" s="87">
        <v>488171</v>
      </c>
    </row>
    <row r="143" spans="2:9" x14ac:dyDescent="0.2">
      <c r="B143" s="84">
        <v>-151544</v>
      </c>
      <c r="C143" s="85" t="s">
        <v>529</v>
      </c>
      <c r="E143" s="85" t="s">
        <v>529</v>
      </c>
      <c r="I143" s="87">
        <v>-18890</v>
      </c>
    </row>
    <row r="144" spans="2:9" x14ac:dyDescent="0.2">
      <c r="B144" s="84">
        <f>B145+B146</f>
        <v>-887936</v>
      </c>
      <c r="C144" s="85" t="s">
        <v>528</v>
      </c>
      <c r="E144" s="85" t="s">
        <v>528</v>
      </c>
      <c r="I144" s="87">
        <f>I145+I146</f>
        <v>689123</v>
      </c>
    </row>
    <row r="145" spans="2:9" x14ac:dyDescent="0.2">
      <c r="B145" s="84">
        <v>-535403</v>
      </c>
      <c r="C145" s="85" t="s">
        <v>527</v>
      </c>
      <c r="E145" s="85" t="s">
        <v>527</v>
      </c>
      <c r="I145" s="87">
        <v>98965</v>
      </c>
    </row>
    <row r="146" spans="2:9" x14ac:dyDescent="0.2">
      <c r="B146" s="89">
        <v>-352533</v>
      </c>
      <c r="C146" s="108" t="s">
        <v>526</v>
      </c>
      <c r="D146" s="109"/>
      <c r="E146" s="108" t="s">
        <v>526</v>
      </c>
      <c r="F146" s="109"/>
      <c r="G146" s="109"/>
      <c r="H146" s="109"/>
      <c r="I146" s="92">
        <v>590158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rstPageNumber="46" fitToHeight="4" orientation="portrait" useFirstPageNumber="1" r:id="rId1"/>
  <headerFooter alignWithMargins="0"/>
  <rowBreaks count="1" manualBreakCount="1">
    <brk id="72" min="1" max="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681</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125767</v>
      </c>
      <c r="D11" s="81" t="s">
        <v>645</v>
      </c>
      <c r="E11" s="85" t="s">
        <v>644</v>
      </c>
      <c r="F11" s="82"/>
      <c r="G11" s="83" t="s">
        <v>643</v>
      </c>
      <c r="H11" s="86" t="s">
        <v>642</v>
      </c>
      <c r="I11" s="87">
        <f>I12+I13</f>
        <v>355815</v>
      </c>
    </row>
    <row r="12" spans="2:14" x14ac:dyDescent="0.2">
      <c r="B12" s="84">
        <f>I11-B11</f>
        <v>230048</v>
      </c>
      <c r="D12" s="85" t="s">
        <v>632</v>
      </c>
      <c r="E12" s="66" t="s">
        <v>631</v>
      </c>
      <c r="F12" s="82"/>
      <c r="G12" s="88" t="s">
        <v>641</v>
      </c>
      <c r="H12" s="83"/>
      <c r="I12" s="87">
        <v>355726</v>
      </c>
    </row>
    <row r="13" spans="2:14" x14ac:dyDescent="0.2">
      <c r="B13" s="84">
        <v>74012</v>
      </c>
      <c r="D13" s="81" t="s">
        <v>640</v>
      </c>
      <c r="E13" s="85" t="s">
        <v>564</v>
      </c>
      <c r="F13" s="82"/>
      <c r="G13" s="88" t="s">
        <v>639</v>
      </c>
      <c r="I13" s="87">
        <v>89</v>
      </c>
    </row>
    <row r="14" spans="2:14" x14ac:dyDescent="0.2">
      <c r="B14" s="84">
        <f>B12-B13</f>
        <v>156036</v>
      </c>
      <c r="D14" s="81" t="s">
        <v>638</v>
      </c>
      <c r="E14" s="66" t="s">
        <v>637</v>
      </c>
      <c r="F14" s="82"/>
      <c r="G14" s="88"/>
      <c r="H14" s="83"/>
      <c r="I14" s="87"/>
    </row>
    <row r="15" spans="2:14" ht="7.15" customHeight="1" x14ac:dyDescent="0.2">
      <c r="B15" s="84"/>
      <c r="F15" s="82"/>
      <c r="G15" s="83"/>
      <c r="H15" s="83"/>
      <c r="I15" s="87"/>
    </row>
    <row r="16" spans="2:14" x14ac:dyDescent="0.2">
      <c r="B16" s="89">
        <f>B11+B12</f>
        <v>355815</v>
      </c>
      <c r="C16" s="78"/>
      <c r="D16" s="90" t="s">
        <v>553</v>
      </c>
      <c r="E16" s="78"/>
      <c r="F16" s="91"/>
      <c r="G16" s="90" t="s">
        <v>553</v>
      </c>
      <c r="H16" s="78"/>
      <c r="I16" s="92">
        <f>I11</f>
        <v>355815</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67351</v>
      </c>
      <c r="D26" s="81" t="s">
        <v>634</v>
      </c>
      <c r="E26" s="85" t="s">
        <v>633</v>
      </c>
      <c r="F26" s="82"/>
      <c r="G26" s="88" t="s">
        <v>632</v>
      </c>
      <c r="H26" s="68" t="s">
        <v>631</v>
      </c>
      <c r="I26" s="87">
        <f>+B12</f>
        <v>230048</v>
      </c>
    </row>
    <row r="27" spans="2:9" x14ac:dyDescent="0.2">
      <c r="B27" s="84">
        <v>51287</v>
      </c>
      <c r="D27" s="85" t="s">
        <v>630</v>
      </c>
      <c r="F27" s="82"/>
      <c r="G27" s="83"/>
      <c r="H27" s="83"/>
      <c r="I27" s="87"/>
    </row>
    <row r="28" spans="2:9" x14ac:dyDescent="0.2">
      <c r="B28" s="84">
        <f>B29+B30</f>
        <v>16064</v>
      </c>
      <c r="D28" s="85" t="s">
        <v>629</v>
      </c>
      <c r="F28" s="82"/>
      <c r="G28" s="83"/>
      <c r="H28" s="83"/>
      <c r="I28" s="87"/>
    </row>
    <row r="29" spans="2:9" x14ac:dyDescent="0.2">
      <c r="B29" s="84">
        <v>16042</v>
      </c>
      <c r="D29" s="85" t="s">
        <v>628</v>
      </c>
      <c r="F29" s="82"/>
      <c r="G29" s="83"/>
      <c r="H29" s="83"/>
      <c r="I29" s="87"/>
    </row>
    <row r="30" spans="2:9" x14ac:dyDescent="0.2">
      <c r="B30" s="84">
        <v>22</v>
      </c>
      <c r="D30" s="85" t="s">
        <v>627</v>
      </c>
      <c r="F30" s="82"/>
      <c r="G30" s="83"/>
      <c r="H30" s="83"/>
      <c r="I30" s="87"/>
    </row>
    <row r="31" spans="2:9" ht="12.75" customHeight="1" x14ac:dyDescent="0.2">
      <c r="B31" s="84">
        <v>21332</v>
      </c>
      <c r="D31" s="81" t="s">
        <v>626</v>
      </c>
      <c r="E31" s="81" t="s">
        <v>625</v>
      </c>
      <c r="F31" s="82"/>
      <c r="G31" s="83"/>
      <c r="H31" s="83"/>
      <c r="I31" s="87"/>
    </row>
    <row r="32" spans="2:9" ht="12.75" customHeight="1" x14ac:dyDescent="0.2">
      <c r="B32" s="84">
        <v>-6000</v>
      </c>
      <c r="D32" s="81" t="s">
        <v>624</v>
      </c>
      <c r="E32" s="81" t="s">
        <v>623</v>
      </c>
      <c r="F32" s="82"/>
      <c r="G32" s="83"/>
      <c r="H32" s="83"/>
      <c r="I32" s="87"/>
    </row>
    <row r="33" spans="2:9" x14ac:dyDescent="0.2">
      <c r="B33" s="84">
        <f>I35-B26-B31-B32</f>
        <v>147365</v>
      </c>
      <c r="D33" s="85" t="s">
        <v>621</v>
      </c>
      <c r="E33" s="66" t="s">
        <v>620</v>
      </c>
      <c r="F33" s="82"/>
      <c r="G33" s="83"/>
      <c r="H33" s="83"/>
      <c r="I33" s="87"/>
    </row>
    <row r="34" spans="2:9" x14ac:dyDescent="0.2">
      <c r="B34" s="84"/>
      <c r="F34" s="82"/>
      <c r="G34" s="83"/>
      <c r="H34" s="83"/>
      <c r="I34" s="87"/>
    </row>
    <row r="35" spans="2:9" x14ac:dyDescent="0.2">
      <c r="B35" s="89">
        <f>B26+B31+B32+B33</f>
        <v>230048</v>
      </c>
      <c r="C35" s="78"/>
      <c r="D35" s="90" t="s">
        <v>553</v>
      </c>
      <c r="E35" s="78"/>
      <c r="F35" s="91"/>
      <c r="G35" s="90" t="s">
        <v>553</v>
      </c>
      <c r="H35" s="78"/>
      <c r="I35" s="92">
        <f>I26</f>
        <v>230048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20436</v>
      </c>
      <c r="D42" s="81" t="s">
        <v>619</v>
      </c>
      <c r="E42" s="88" t="s">
        <v>618</v>
      </c>
      <c r="F42" s="82"/>
      <c r="G42" s="85" t="s">
        <v>621</v>
      </c>
      <c r="H42" s="66" t="s">
        <v>620</v>
      </c>
      <c r="I42" s="87">
        <f>+B33</f>
        <v>147365</v>
      </c>
    </row>
    <row r="43" spans="2:9" ht="15" x14ac:dyDescent="0.2">
      <c r="B43" s="84">
        <v>6595</v>
      </c>
      <c r="C43" s="58"/>
      <c r="D43" s="95" t="s">
        <v>617</v>
      </c>
      <c r="F43" s="62"/>
      <c r="G43" s="79" t="s">
        <v>619</v>
      </c>
      <c r="H43" s="96" t="s">
        <v>618</v>
      </c>
      <c r="I43" s="87">
        <f>I44+I45+I47+I48+I49</f>
        <v>1854</v>
      </c>
    </row>
    <row r="44" spans="2:9" x14ac:dyDescent="0.2">
      <c r="B44" s="84">
        <v>13841</v>
      </c>
      <c r="D44" s="85" t="s">
        <v>616</v>
      </c>
      <c r="F44" s="82"/>
      <c r="G44" s="95" t="s">
        <v>617</v>
      </c>
      <c r="I44" s="87">
        <v>1595</v>
      </c>
    </row>
    <row r="45" spans="2:9" x14ac:dyDescent="0.2">
      <c r="B45" s="84">
        <v>0</v>
      </c>
      <c r="D45" s="85" t="s">
        <v>615</v>
      </c>
      <c r="E45" s="80"/>
      <c r="F45" s="82"/>
      <c r="G45" s="85" t="s">
        <v>616</v>
      </c>
      <c r="I45" s="87">
        <v>259</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128783</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149219</v>
      </c>
      <c r="C52" s="78"/>
      <c r="D52" s="78" t="s">
        <v>553</v>
      </c>
      <c r="E52" s="78"/>
      <c r="F52" s="91"/>
      <c r="G52" s="78" t="s">
        <v>553</v>
      </c>
      <c r="H52" s="78"/>
      <c r="I52" s="92">
        <f>I42+I43+I50</f>
        <v>149219</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7624</v>
      </c>
      <c r="D59" s="81" t="s">
        <v>609</v>
      </c>
      <c r="E59" s="86" t="s">
        <v>608</v>
      </c>
      <c r="F59" s="82"/>
      <c r="G59" s="88" t="s">
        <v>607</v>
      </c>
      <c r="H59" s="66" t="s">
        <v>606</v>
      </c>
      <c r="I59" s="87">
        <f>+B49</f>
        <v>128783</v>
      </c>
    </row>
    <row r="60" spans="2:9" x14ac:dyDescent="0.2">
      <c r="B60" s="84">
        <v>7624</v>
      </c>
      <c r="D60" s="85" t="s">
        <v>605</v>
      </c>
      <c r="F60" s="82"/>
      <c r="G60" s="88" t="s">
        <v>604</v>
      </c>
      <c r="H60" s="85"/>
      <c r="I60" s="87">
        <f>I61+I62</f>
        <v>22</v>
      </c>
    </row>
    <row r="61" spans="2:9" x14ac:dyDescent="0.2">
      <c r="B61" s="84">
        <v>0</v>
      </c>
      <c r="D61" s="85" t="s">
        <v>603</v>
      </c>
      <c r="F61" s="82"/>
      <c r="G61" s="88" t="s">
        <v>602</v>
      </c>
      <c r="I61" s="87">
        <v>0</v>
      </c>
    </row>
    <row r="62" spans="2:9" x14ac:dyDescent="0.2">
      <c r="B62" s="84">
        <v>22</v>
      </c>
      <c r="D62" s="81" t="s">
        <v>601</v>
      </c>
      <c r="E62" s="85" t="s">
        <v>600</v>
      </c>
      <c r="F62" s="82"/>
      <c r="G62" s="88" t="s">
        <v>599</v>
      </c>
      <c r="I62" s="87">
        <v>22</v>
      </c>
    </row>
    <row r="63" spans="2:9" x14ac:dyDescent="0.2">
      <c r="B63" s="84"/>
      <c r="E63" s="85" t="s">
        <v>598</v>
      </c>
      <c r="F63" s="82"/>
      <c r="G63" s="83" t="s">
        <v>597</v>
      </c>
      <c r="H63" s="81" t="s">
        <v>596</v>
      </c>
      <c r="I63" s="87">
        <f>I64+I65+I66</f>
        <v>469</v>
      </c>
    </row>
    <row r="64" spans="2:9" x14ac:dyDescent="0.2">
      <c r="B64" s="84">
        <f>B65+B66+B67</f>
        <v>2361</v>
      </c>
      <c r="D64" s="81" t="s">
        <v>597</v>
      </c>
      <c r="E64" s="81" t="s">
        <v>596</v>
      </c>
      <c r="F64" s="82"/>
      <c r="G64" s="85" t="s">
        <v>595</v>
      </c>
      <c r="I64" s="87">
        <v>0</v>
      </c>
    </row>
    <row r="65" spans="2:9" x14ac:dyDescent="0.2">
      <c r="B65" s="84">
        <v>721</v>
      </c>
      <c r="D65" s="85" t="s">
        <v>595</v>
      </c>
      <c r="F65" s="82"/>
      <c r="G65" s="88" t="s">
        <v>594</v>
      </c>
      <c r="I65" s="87">
        <v>27</v>
      </c>
    </row>
    <row r="66" spans="2:9" x14ac:dyDescent="0.2">
      <c r="B66" s="84">
        <v>0</v>
      </c>
      <c r="D66" s="85" t="s">
        <v>594</v>
      </c>
      <c r="F66" s="82"/>
      <c r="G66" s="88" t="s">
        <v>593</v>
      </c>
      <c r="I66" s="87">
        <v>442</v>
      </c>
    </row>
    <row r="67" spans="2:9" x14ac:dyDescent="0.2">
      <c r="B67" s="84">
        <v>1640</v>
      </c>
      <c r="D67" s="85" t="s">
        <v>593</v>
      </c>
      <c r="F67" s="82"/>
      <c r="G67" s="83"/>
      <c r="H67" s="83"/>
      <c r="I67" s="87"/>
    </row>
    <row r="68" spans="2:9" x14ac:dyDescent="0.2">
      <c r="B68" s="84">
        <f>I70-B59-B62-B64</f>
        <v>119267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129274</v>
      </c>
      <c r="C70" s="78"/>
      <c r="D70" s="78" t="s">
        <v>553</v>
      </c>
      <c r="E70" s="78"/>
      <c r="F70" s="91"/>
      <c r="G70" s="78" t="s">
        <v>553</v>
      </c>
      <c r="H70" s="78"/>
      <c r="I70" s="92">
        <f>I59+I60+I63</f>
        <v>129274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119267</v>
      </c>
    </row>
    <row r="78" spans="2:9" x14ac:dyDescent="0.2">
      <c r="B78" s="84"/>
      <c r="E78" s="85" t="s">
        <v>585</v>
      </c>
      <c r="F78" s="82"/>
      <c r="G78" s="88"/>
      <c r="H78" s="85"/>
      <c r="I78" s="87"/>
    </row>
    <row r="79" spans="2:9" x14ac:dyDescent="0.2">
      <c r="B79" s="84">
        <f>I82-B77</f>
        <v>119267</v>
      </c>
      <c r="D79" s="85" t="s">
        <v>580</v>
      </c>
      <c r="E79" s="68" t="s">
        <v>584</v>
      </c>
      <c r="F79" s="82"/>
      <c r="G79" s="83"/>
      <c r="H79" s="83"/>
      <c r="I79" s="87"/>
    </row>
    <row r="80" spans="2:9" x14ac:dyDescent="0.2">
      <c r="B80" s="84">
        <f>B79-B13</f>
        <v>45255</v>
      </c>
      <c r="D80" s="85" t="s">
        <v>583</v>
      </c>
      <c r="E80" s="66" t="s">
        <v>579</v>
      </c>
      <c r="F80" s="82"/>
      <c r="G80" s="83"/>
      <c r="H80" s="83"/>
      <c r="I80" s="87"/>
    </row>
    <row r="81" spans="2:9" x14ac:dyDescent="0.2">
      <c r="B81" s="84"/>
      <c r="F81" s="82"/>
      <c r="G81" s="83"/>
      <c r="H81" s="83"/>
      <c r="I81" s="87"/>
    </row>
    <row r="82" spans="2:9" x14ac:dyDescent="0.2">
      <c r="B82" s="89">
        <f>B77+B79</f>
        <v>119267</v>
      </c>
      <c r="C82" s="78"/>
      <c r="D82" s="78" t="s">
        <v>553</v>
      </c>
      <c r="E82" s="78"/>
      <c r="F82" s="91"/>
      <c r="G82" s="78" t="s">
        <v>553</v>
      </c>
      <c r="H82" s="78"/>
      <c r="I82" s="92">
        <f>I77</f>
        <v>119267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75411</v>
      </c>
      <c r="D92" s="85" t="s">
        <v>567</v>
      </c>
      <c r="E92" s="66" t="s">
        <v>566</v>
      </c>
      <c r="F92" s="82"/>
      <c r="G92" s="85" t="s">
        <v>580</v>
      </c>
      <c r="H92" s="66" t="s">
        <v>579</v>
      </c>
      <c r="I92" s="87">
        <f>+B80</f>
        <v>45255</v>
      </c>
    </row>
    <row r="93" spans="2:9" x14ac:dyDescent="0.2">
      <c r="B93" s="84"/>
      <c r="E93" s="68" t="s">
        <v>563</v>
      </c>
      <c r="F93" s="82"/>
      <c r="G93" s="88" t="s">
        <v>578</v>
      </c>
      <c r="H93" s="81" t="s">
        <v>577</v>
      </c>
      <c r="I93" s="87">
        <f>I94+I95</f>
        <v>30507</v>
      </c>
    </row>
    <row r="94" spans="2:9" x14ac:dyDescent="0.2">
      <c r="B94" s="84"/>
      <c r="E94" s="85"/>
      <c r="F94" s="82"/>
      <c r="G94" s="88" t="s">
        <v>576</v>
      </c>
      <c r="I94" s="87">
        <v>26463</v>
      </c>
    </row>
    <row r="95" spans="2:9" x14ac:dyDescent="0.2">
      <c r="B95" s="84"/>
      <c r="E95" s="85"/>
      <c r="F95" s="82"/>
      <c r="G95" s="88" t="s">
        <v>575</v>
      </c>
      <c r="I95" s="87">
        <v>4044</v>
      </c>
    </row>
    <row r="96" spans="2:9" x14ac:dyDescent="0.2">
      <c r="B96" s="84"/>
      <c r="D96" s="85"/>
      <c r="F96" s="82"/>
      <c r="G96" s="88" t="s">
        <v>574</v>
      </c>
      <c r="H96" s="81" t="s">
        <v>573</v>
      </c>
      <c r="I96" s="87">
        <f>I97</f>
        <v>-351</v>
      </c>
    </row>
    <row r="97" spans="2:9" x14ac:dyDescent="0.2">
      <c r="B97" s="98"/>
      <c r="C97" s="99"/>
      <c r="D97" s="99"/>
      <c r="E97" s="85"/>
      <c r="F97" s="100"/>
      <c r="G97" s="88" t="s">
        <v>572</v>
      </c>
      <c r="H97" s="101"/>
      <c r="I97" s="87">
        <v>-351</v>
      </c>
    </row>
    <row r="98" spans="2:9" x14ac:dyDescent="0.2">
      <c r="B98" s="84"/>
      <c r="F98" s="82"/>
      <c r="G98" s="83"/>
      <c r="H98" s="83"/>
      <c r="I98" s="87"/>
    </row>
    <row r="99" spans="2:9" x14ac:dyDescent="0.2">
      <c r="B99" s="89">
        <f>B92</f>
        <v>75411</v>
      </c>
      <c r="C99" s="78"/>
      <c r="D99" s="78" t="s">
        <v>553</v>
      </c>
      <c r="E99" s="78"/>
      <c r="F99" s="91"/>
      <c r="G99" s="78" t="s">
        <v>553</v>
      </c>
      <c r="H99" s="78"/>
      <c r="I99" s="92">
        <f>I92+I93+I96</f>
        <v>75411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72708</v>
      </c>
      <c r="D106" s="85" t="s">
        <v>570</v>
      </c>
      <c r="E106" s="103" t="s">
        <v>569</v>
      </c>
      <c r="F106" s="82"/>
      <c r="G106" s="83"/>
      <c r="H106" s="83"/>
      <c r="I106" s="82"/>
    </row>
    <row r="107" spans="2:9" x14ac:dyDescent="0.2">
      <c r="B107" s="84">
        <v>61371</v>
      </c>
      <c r="D107" s="85" t="s">
        <v>568</v>
      </c>
      <c r="E107" s="85"/>
      <c r="F107" s="82"/>
      <c r="G107" s="85" t="s">
        <v>567</v>
      </c>
      <c r="H107" s="68" t="s">
        <v>566</v>
      </c>
      <c r="I107" s="87"/>
    </row>
    <row r="108" spans="2:9" x14ac:dyDescent="0.2">
      <c r="B108" s="84">
        <f>-B13</f>
        <v>-74012</v>
      </c>
      <c r="D108" s="85" t="s">
        <v>565</v>
      </c>
      <c r="E108" s="86" t="s">
        <v>564</v>
      </c>
      <c r="F108" s="82"/>
      <c r="G108" s="85"/>
      <c r="H108" s="67" t="s">
        <v>563</v>
      </c>
      <c r="I108" s="87">
        <f>B92</f>
        <v>75411</v>
      </c>
    </row>
    <row r="109" spans="2:9" x14ac:dyDescent="0.2">
      <c r="B109" s="84">
        <v>11337</v>
      </c>
      <c r="D109" s="95" t="s">
        <v>562</v>
      </c>
      <c r="E109" s="85" t="s">
        <v>561</v>
      </c>
      <c r="F109" s="82"/>
      <c r="H109" s="104"/>
      <c r="I109" s="105"/>
    </row>
    <row r="110" spans="2:9" x14ac:dyDescent="0.2">
      <c r="B110" s="84">
        <v>0</v>
      </c>
      <c r="D110" s="85" t="s">
        <v>560</v>
      </c>
      <c r="E110" s="85" t="s">
        <v>559</v>
      </c>
      <c r="F110" s="82"/>
      <c r="G110" s="93"/>
      <c r="I110" s="87"/>
    </row>
    <row r="111" spans="2:9" x14ac:dyDescent="0.2">
      <c r="B111" s="84">
        <v>-618</v>
      </c>
      <c r="D111" s="95" t="s">
        <v>558</v>
      </c>
      <c r="E111" s="85" t="s">
        <v>557</v>
      </c>
      <c r="F111" s="82"/>
      <c r="H111" s="104"/>
      <c r="I111" s="105"/>
    </row>
    <row r="112" spans="2:9" x14ac:dyDescent="0.2">
      <c r="B112" s="84"/>
      <c r="D112" s="85"/>
      <c r="E112" s="85" t="s">
        <v>556</v>
      </c>
      <c r="F112" s="82"/>
      <c r="G112" s="93"/>
      <c r="I112" s="87"/>
    </row>
    <row r="113" spans="2:9" x14ac:dyDescent="0.2">
      <c r="B113" s="84">
        <f>I115-B106-B108-B111</f>
        <v>77333</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75411</v>
      </c>
      <c r="C115" s="78"/>
      <c r="D115" s="78" t="s">
        <v>553</v>
      </c>
      <c r="E115" s="106"/>
      <c r="F115" s="91"/>
      <c r="G115" s="78" t="s">
        <v>553</v>
      </c>
      <c r="H115" s="78"/>
      <c r="I115" s="92">
        <f>I108</f>
        <v>75411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77333</v>
      </c>
    </row>
    <row r="123" spans="2:9" ht="15" x14ac:dyDescent="0.2">
      <c r="B123" s="84">
        <f>B125+B128+B131+B134+B137+B142+B143+B144</f>
        <v>42304</v>
      </c>
      <c r="C123" s="79"/>
      <c r="D123" s="58"/>
      <c r="E123" s="85" t="s">
        <v>548</v>
      </c>
      <c r="F123" s="58"/>
      <c r="G123" s="58"/>
      <c r="H123" s="58"/>
      <c r="I123" s="87">
        <f>I125+I128+I131+I134+I137+I142+I143+I144</f>
        <v>-35029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92366</v>
      </c>
      <c r="E128" s="85" t="s">
        <v>544</v>
      </c>
      <c r="I128" s="87">
        <f>I129+I130</f>
        <v>4733</v>
      </c>
    </row>
    <row r="129" spans="2:9" x14ac:dyDescent="0.2">
      <c r="B129" s="84">
        <v>23461</v>
      </c>
      <c r="E129" s="85" t="s">
        <v>543</v>
      </c>
      <c r="I129" s="87">
        <v>0</v>
      </c>
    </row>
    <row r="130" spans="2:9" x14ac:dyDescent="0.2">
      <c r="B130" s="84">
        <v>68905</v>
      </c>
      <c r="E130" s="85" t="s">
        <v>542</v>
      </c>
      <c r="I130" s="87">
        <v>4733</v>
      </c>
    </row>
    <row r="131" spans="2:9" x14ac:dyDescent="0.2">
      <c r="B131" s="84">
        <f>B132+B133</f>
        <v>-34148</v>
      </c>
      <c r="E131" s="85" t="s">
        <v>541</v>
      </c>
      <c r="I131" s="87">
        <f>I132+I133</f>
        <v>-20</v>
      </c>
    </row>
    <row r="132" spans="2:9" x14ac:dyDescent="0.2">
      <c r="B132" s="84">
        <v>-27847</v>
      </c>
      <c r="E132" s="85" t="s">
        <v>540</v>
      </c>
      <c r="I132" s="87">
        <v>-20</v>
      </c>
    </row>
    <row r="133" spans="2:9" x14ac:dyDescent="0.2">
      <c r="B133" s="84">
        <v>-6301</v>
      </c>
      <c r="E133" s="85" t="s">
        <v>539</v>
      </c>
      <c r="I133" s="87">
        <v>0</v>
      </c>
    </row>
    <row r="134" spans="2:9" x14ac:dyDescent="0.2">
      <c r="B134" s="84">
        <f>B135+B136</f>
        <v>-5669</v>
      </c>
      <c r="E134" s="85" t="s">
        <v>538</v>
      </c>
      <c r="I134" s="87">
        <f>I135+I136</f>
        <v>-2615</v>
      </c>
    </row>
    <row r="135" spans="2:9" x14ac:dyDescent="0.2">
      <c r="B135" s="84">
        <v>-1825</v>
      </c>
      <c r="E135" s="85" t="s">
        <v>537</v>
      </c>
      <c r="I135" s="87">
        <v>-6628</v>
      </c>
    </row>
    <row r="136" spans="2:9" x14ac:dyDescent="0.2">
      <c r="B136" s="84">
        <v>-3844</v>
      </c>
      <c r="E136" s="85" t="s">
        <v>536</v>
      </c>
      <c r="I136" s="87">
        <v>4013</v>
      </c>
    </row>
    <row r="137" spans="2:9" x14ac:dyDescent="0.2">
      <c r="B137" s="84">
        <f>B138+B141</f>
        <v>-10242</v>
      </c>
      <c r="E137" s="107" t="s">
        <v>535</v>
      </c>
      <c r="I137" s="87">
        <f>I138+I141</f>
        <v>-20775</v>
      </c>
    </row>
    <row r="138" spans="2:9" x14ac:dyDescent="0.2">
      <c r="B138" s="84">
        <f>B139+B140</f>
        <v>-10242</v>
      </c>
      <c r="E138" s="107" t="s">
        <v>534</v>
      </c>
      <c r="I138" s="87">
        <f>I139+I140</f>
        <v>-20775</v>
      </c>
    </row>
    <row r="139" spans="2:9" x14ac:dyDescent="0.2">
      <c r="B139" s="84">
        <v>-10242</v>
      </c>
      <c r="E139" s="107" t="s">
        <v>533</v>
      </c>
      <c r="I139" s="87">
        <v>-20775</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-1212</v>
      </c>
    </row>
    <row r="144" spans="2:9" x14ac:dyDescent="0.2">
      <c r="B144" s="84">
        <f>B145+B146</f>
        <v>-3</v>
      </c>
      <c r="C144" s="85" t="s">
        <v>528</v>
      </c>
      <c r="E144" s="85" t="s">
        <v>528</v>
      </c>
      <c r="I144" s="87">
        <f>I145+I146</f>
        <v>-15140</v>
      </c>
    </row>
    <row r="145" spans="2:9" x14ac:dyDescent="0.2">
      <c r="B145" s="84">
        <v>746</v>
      </c>
      <c r="C145" s="85" t="s">
        <v>527</v>
      </c>
      <c r="E145" s="85" t="s">
        <v>527</v>
      </c>
      <c r="I145" s="87">
        <v>7928</v>
      </c>
    </row>
    <row r="146" spans="2:9" x14ac:dyDescent="0.2">
      <c r="B146" s="89">
        <v>-749</v>
      </c>
      <c r="C146" s="108" t="s">
        <v>526</v>
      </c>
      <c r="D146" s="109"/>
      <c r="E146" s="108" t="s">
        <v>526</v>
      </c>
      <c r="F146" s="109"/>
      <c r="G146" s="109"/>
      <c r="H146" s="109"/>
      <c r="I146" s="92">
        <v>-23068</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683</v>
      </c>
      <c r="D3" s="128"/>
      <c r="E3" s="132"/>
      <c r="F3" s="128"/>
      <c r="G3" s="128"/>
      <c r="H3" s="128"/>
      <c r="I3" s="128"/>
      <c r="J3" s="128"/>
      <c r="K3" s="128"/>
      <c r="L3" s="128"/>
      <c r="M3" s="128"/>
      <c r="N3" s="133"/>
    </row>
    <row r="4" spans="2:14" s="131" customFormat="1" ht="15" customHeight="1" x14ac:dyDescent="0.25">
      <c r="B4" s="76" t="s">
        <v>682</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562115</v>
      </c>
      <c r="D11" s="81" t="s">
        <v>645</v>
      </c>
      <c r="E11" s="85" t="s">
        <v>644</v>
      </c>
      <c r="F11" s="82"/>
      <c r="G11" s="83" t="s">
        <v>643</v>
      </c>
      <c r="H11" s="86" t="s">
        <v>642</v>
      </c>
      <c r="I11" s="87">
        <f>I12+I13</f>
        <v>1169296</v>
      </c>
    </row>
    <row r="12" spans="2:14" x14ac:dyDescent="0.2">
      <c r="B12" s="84">
        <f>I11-B11</f>
        <v>607181</v>
      </c>
      <c r="D12" s="85" t="s">
        <v>632</v>
      </c>
      <c r="E12" s="66" t="s">
        <v>631</v>
      </c>
      <c r="F12" s="82"/>
      <c r="G12" s="88" t="s">
        <v>641</v>
      </c>
      <c r="H12" s="83"/>
      <c r="I12" s="87">
        <v>1166742</v>
      </c>
    </row>
    <row r="13" spans="2:14" x14ac:dyDescent="0.2">
      <c r="B13" s="84">
        <v>143647</v>
      </c>
      <c r="D13" s="81" t="s">
        <v>640</v>
      </c>
      <c r="E13" s="85" t="s">
        <v>564</v>
      </c>
      <c r="F13" s="82"/>
      <c r="G13" s="88" t="s">
        <v>639</v>
      </c>
      <c r="I13" s="87">
        <v>2554</v>
      </c>
    </row>
    <row r="14" spans="2:14" x14ac:dyDescent="0.2">
      <c r="B14" s="84">
        <f>B12-B13</f>
        <v>463534</v>
      </c>
      <c r="D14" s="81" t="s">
        <v>638</v>
      </c>
      <c r="E14" s="66" t="s">
        <v>637</v>
      </c>
      <c r="F14" s="82"/>
      <c r="G14" s="88"/>
      <c r="H14" s="83"/>
      <c r="I14" s="87"/>
    </row>
    <row r="15" spans="2:14" ht="7.15" customHeight="1" x14ac:dyDescent="0.2">
      <c r="B15" s="84"/>
      <c r="F15" s="82"/>
      <c r="G15" s="83"/>
      <c r="H15" s="83"/>
      <c r="I15" s="87"/>
    </row>
    <row r="16" spans="2:14" x14ac:dyDescent="0.2">
      <c r="B16" s="89">
        <f>B11+B12</f>
        <v>1169296</v>
      </c>
      <c r="C16" s="78"/>
      <c r="D16" s="90" t="s">
        <v>553</v>
      </c>
      <c r="E16" s="78"/>
      <c r="F16" s="91"/>
      <c r="G16" s="90" t="s">
        <v>553</v>
      </c>
      <c r="H16" s="78"/>
      <c r="I16" s="92">
        <f>I11</f>
        <v>1169296</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416736</v>
      </c>
      <c r="D26" s="81" t="s">
        <v>634</v>
      </c>
      <c r="E26" s="85" t="s">
        <v>633</v>
      </c>
      <c r="F26" s="82"/>
      <c r="G26" s="88" t="s">
        <v>632</v>
      </c>
      <c r="H26" s="68" t="s">
        <v>631</v>
      </c>
      <c r="I26" s="87">
        <f>+B12</f>
        <v>607181</v>
      </c>
    </row>
    <row r="27" spans="2:9" x14ac:dyDescent="0.2">
      <c r="B27" s="84">
        <v>326071</v>
      </c>
      <c r="D27" s="85" t="s">
        <v>630</v>
      </c>
      <c r="F27" s="82"/>
      <c r="G27" s="83"/>
      <c r="H27" s="83"/>
      <c r="I27" s="87"/>
    </row>
    <row r="28" spans="2:9" x14ac:dyDescent="0.2">
      <c r="B28" s="84">
        <f>B29+B30</f>
        <v>90665</v>
      </c>
      <c r="D28" s="85" t="s">
        <v>629</v>
      </c>
      <c r="F28" s="82"/>
      <c r="G28" s="83"/>
      <c r="H28" s="83"/>
      <c r="I28" s="87"/>
    </row>
    <row r="29" spans="2:9" x14ac:dyDescent="0.2">
      <c r="B29" s="84">
        <v>87673</v>
      </c>
      <c r="D29" s="85" t="s">
        <v>628</v>
      </c>
      <c r="F29" s="82"/>
      <c r="G29" s="83"/>
      <c r="H29" s="83"/>
      <c r="I29" s="87"/>
    </row>
    <row r="30" spans="2:9" x14ac:dyDescent="0.2">
      <c r="B30" s="84">
        <v>2992</v>
      </c>
      <c r="D30" s="85" t="s">
        <v>627</v>
      </c>
      <c r="F30" s="82"/>
      <c r="G30" s="83"/>
      <c r="H30" s="83"/>
      <c r="I30" s="87"/>
    </row>
    <row r="31" spans="2:9" ht="12.75" customHeight="1" x14ac:dyDescent="0.2">
      <c r="B31" s="84">
        <v>18859</v>
      </c>
      <c r="D31" s="81" t="s">
        <v>626</v>
      </c>
      <c r="E31" s="81" t="s">
        <v>625</v>
      </c>
      <c r="F31" s="82"/>
      <c r="G31" s="83"/>
      <c r="H31" s="83"/>
      <c r="I31" s="87"/>
    </row>
    <row r="32" spans="2:9" ht="12.75" customHeight="1" x14ac:dyDescent="0.2">
      <c r="B32" s="84">
        <v>-14</v>
      </c>
      <c r="D32" s="81" t="s">
        <v>624</v>
      </c>
      <c r="E32" s="81" t="s">
        <v>623</v>
      </c>
      <c r="F32" s="82"/>
      <c r="G32" s="83"/>
      <c r="H32" s="83"/>
      <c r="I32" s="87"/>
    </row>
    <row r="33" spans="2:9" x14ac:dyDescent="0.2">
      <c r="B33" s="84">
        <f>I35-B26-B31-B32</f>
        <v>171600</v>
      </c>
      <c r="D33" s="85" t="s">
        <v>621</v>
      </c>
      <c r="E33" s="66" t="s">
        <v>620</v>
      </c>
      <c r="F33" s="82"/>
      <c r="G33" s="83"/>
      <c r="H33" s="83"/>
      <c r="I33" s="87"/>
    </row>
    <row r="34" spans="2:9" x14ac:dyDescent="0.2">
      <c r="B34" s="84"/>
      <c r="F34" s="82"/>
      <c r="G34" s="83"/>
      <c r="H34" s="83"/>
      <c r="I34" s="87"/>
    </row>
    <row r="35" spans="2:9" x14ac:dyDescent="0.2">
      <c r="B35" s="89">
        <f>B26+B31+B32+B33</f>
        <v>607181</v>
      </c>
      <c r="C35" s="78"/>
      <c r="D35" s="90" t="s">
        <v>553</v>
      </c>
      <c r="E35" s="78"/>
      <c r="F35" s="91"/>
      <c r="G35" s="90" t="s">
        <v>553</v>
      </c>
      <c r="H35" s="78"/>
      <c r="I35" s="92">
        <f>I26</f>
        <v>607181</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44256</v>
      </c>
      <c r="D42" s="81" t="s">
        <v>619</v>
      </c>
      <c r="E42" s="88" t="s">
        <v>618</v>
      </c>
      <c r="F42" s="82"/>
      <c r="G42" s="85" t="s">
        <v>621</v>
      </c>
      <c r="H42" s="66" t="s">
        <v>620</v>
      </c>
      <c r="I42" s="87">
        <f>+B33</f>
        <v>171600</v>
      </c>
    </row>
    <row r="43" spans="2:9" ht="15" x14ac:dyDescent="0.2">
      <c r="B43" s="84">
        <v>18828</v>
      </c>
      <c r="C43" s="58"/>
      <c r="D43" s="95" t="s">
        <v>617</v>
      </c>
      <c r="F43" s="62"/>
      <c r="G43" s="79" t="s">
        <v>619</v>
      </c>
      <c r="H43" s="96" t="s">
        <v>618</v>
      </c>
      <c r="I43" s="87">
        <f>I44+I45+I47+I48+I49</f>
        <v>224960</v>
      </c>
    </row>
    <row r="44" spans="2:9" x14ac:dyDescent="0.2">
      <c r="B44" s="84">
        <v>25428</v>
      </c>
      <c r="D44" s="85" t="s">
        <v>616</v>
      </c>
      <c r="F44" s="82"/>
      <c r="G44" s="95" t="s">
        <v>617</v>
      </c>
      <c r="I44" s="87">
        <v>27787</v>
      </c>
    </row>
    <row r="45" spans="2:9" x14ac:dyDescent="0.2">
      <c r="B45" s="84">
        <v>0</v>
      </c>
      <c r="D45" s="85" t="s">
        <v>615</v>
      </c>
      <c r="E45" s="80"/>
      <c r="F45" s="82"/>
      <c r="G45" s="85" t="s">
        <v>616</v>
      </c>
      <c r="I45" s="87">
        <v>197173</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352304</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396560</v>
      </c>
      <c r="C52" s="78"/>
      <c r="D52" s="78" t="s">
        <v>553</v>
      </c>
      <c r="E52" s="78"/>
      <c r="F52" s="91"/>
      <c r="G52" s="78" t="s">
        <v>553</v>
      </c>
      <c r="H52" s="78"/>
      <c r="I52" s="92">
        <f>I42+I43+I50</f>
        <v>396560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6122</v>
      </c>
      <c r="D59" s="81" t="s">
        <v>609</v>
      </c>
      <c r="E59" s="86" t="s">
        <v>608</v>
      </c>
      <c r="F59" s="82"/>
      <c r="G59" s="88" t="s">
        <v>607</v>
      </c>
      <c r="H59" s="66" t="s">
        <v>606</v>
      </c>
      <c r="I59" s="87">
        <f>+B49</f>
        <v>352304</v>
      </c>
    </row>
    <row r="60" spans="2:9" x14ac:dyDescent="0.2">
      <c r="B60" s="84">
        <v>6122</v>
      </c>
      <c r="D60" s="85" t="s">
        <v>605</v>
      </c>
      <c r="F60" s="82"/>
      <c r="G60" s="88" t="s">
        <v>604</v>
      </c>
      <c r="H60" s="85"/>
      <c r="I60" s="87">
        <f>I61+I62</f>
        <v>2992</v>
      </c>
    </row>
    <row r="61" spans="2:9" x14ac:dyDescent="0.2">
      <c r="B61" s="84">
        <v>0</v>
      </c>
      <c r="D61" s="85" t="s">
        <v>603</v>
      </c>
      <c r="F61" s="82"/>
      <c r="G61" s="88" t="s">
        <v>602</v>
      </c>
      <c r="I61" s="87">
        <v>0</v>
      </c>
    </row>
    <row r="62" spans="2:9" x14ac:dyDescent="0.2">
      <c r="B62" s="84">
        <v>2992</v>
      </c>
      <c r="D62" s="81" t="s">
        <v>601</v>
      </c>
      <c r="E62" s="85" t="s">
        <v>600</v>
      </c>
      <c r="F62" s="82"/>
      <c r="G62" s="88" t="s">
        <v>599</v>
      </c>
      <c r="I62" s="87">
        <v>2992</v>
      </c>
    </row>
    <row r="63" spans="2:9" x14ac:dyDescent="0.2">
      <c r="B63" s="84"/>
      <c r="E63" s="85" t="s">
        <v>598</v>
      </c>
      <c r="F63" s="82"/>
      <c r="G63" s="83" t="s">
        <v>597</v>
      </c>
      <c r="H63" s="81" t="s">
        <v>596</v>
      </c>
      <c r="I63" s="87">
        <f>I64+I65+I66</f>
        <v>5434</v>
      </c>
    </row>
    <row r="64" spans="2:9" x14ac:dyDescent="0.2">
      <c r="B64" s="84">
        <f>B65+B66+B67</f>
        <v>8550</v>
      </c>
      <c r="D64" s="81" t="s">
        <v>597</v>
      </c>
      <c r="E64" s="81" t="s">
        <v>596</v>
      </c>
      <c r="F64" s="82"/>
      <c r="G64" s="85" t="s">
        <v>595</v>
      </c>
      <c r="I64" s="87">
        <v>0</v>
      </c>
    </row>
    <row r="65" spans="2:9" x14ac:dyDescent="0.2">
      <c r="B65" s="84">
        <v>1521</v>
      </c>
      <c r="D65" s="85" t="s">
        <v>595</v>
      </c>
      <c r="F65" s="82"/>
      <c r="G65" s="88" t="s">
        <v>594</v>
      </c>
      <c r="I65" s="87">
        <v>0</v>
      </c>
    </row>
    <row r="66" spans="2:9" x14ac:dyDescent="0.2">
      <c r="B66" s="84">
        <v>0</v>
      </c>
      <c r="D66" s="85" t="s">
        <v>594</v>
      </c>
      <c r="F66" s="82"/>
      <c r="G66" s="88" t="s">
        <v>593</v>
      </c>
      <c r="I66" s="87">
        <v>5434</v>
      </c>
    </row>
    <row r="67" spans="2:9" x14ac:dyDescent="0.2">
      <c r="B67" s="84">
        <v>7029</v>
      </c>
      <c r="D67" s="85" t="s">
        <v>593</v>
      </c>
      <c r="F67" s="82"/>
      <c r="G67" s="83"/>
      <c r="H67" s="83"/>
      <c r="I67" s="87"/>
    </row>
    <row r="68" spans="2:9" x14ac:dyDescent="0.2">
      <c r="B68" s="84">
        <f>I70-B59-B62-B64</f>
        <v>343066</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360730</v>
      </c>
      <c r="C70" s="78"/>
      <c r="D70" s="78" t="s">
        <v>553</v>
      </c>
      <c r="E70" s="78"/>
      <c r="F70" s="91"/>
      <c r="G70" s="78" t="s">
        <v>553</v>
      </c>
      <c r="H70" s="78"/>
      <c r="I70" s="92">
        <f>I59+I60+I63</f>
        <v>360730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343066</v>
      </c>
    </row>
    <row r="78" spans="2:9" x14ac:dyDescent="0.2">
      <c r="B78" s="84"/>
      <c r="E78" s="85" t="s">
        <v>585</v>
      </c>
      <c r="F78" s="82"/>
      <c r="G78" s="88"/>
      <c r="H78" s="85"/>
      <c r="I78" s="87"/>
    </row>
    <row r="79" spans="2:9" x14ac:dyDescent="0.2">
      <c r="B79" s="84">
        <f>I82-B77</f>
        <v>343066</v>
      </c>
      <c r="D79" s="85" t="s">
        <v>580</v>
      </c>
      <c r="E79" s="68" t="s">
        <v>584</v>
      </c>
      <c r="F79" s="82"/>
      <c r="G79" s="83"/>
      <c r="H79" s="83"/>
      <c r="I79" s="87"/>
    </row>
    <row r="80" spans="2:9" x14ac:dyDescent="0.2">
      <c r="B80" s="84">
        <f>B79-B13</f>
        <v>199419</v>
      </c>
      <c r="D80" s="85" t="s">
        <v>583</v>
      </c>
      <c r="E80" s="66" t="s">
        <v>579</v>
      </c>
      <c r="F80" s="82"/>
      <c r="G80" s="83"/>
      <c r="H80" s="83"/>
      <c r="I80" s="87"/>
    </row>
    <row r="81" spans="2:9" x14ac:dyDescent="0.2">
      <c r="B81" s="84"/>
      <c r="F81" s="82"/>
      <c r="G81" s="83"/>
      <c r="H81" s="83"/>
      <c r="I81" s="87"/>
    </row>
    <row r="82" spans="2:9" x14ac:dyDescent="0.2">
      <c r="B82" s="89">
        <f>B77+B79</f>
        <v>343066</v>
      </c>
      <c r="C82" s="78"/>
      <c r="D82" s="78" t="s">
        <v>553</v>
      </c>
      <c r="E82" s="78"/>
      <c r="F82" s="91"/>
      <c r="G82" s="78" t="s">
        <v>553</v>
      </c>
      <c r="H82" s="78"/>
      <c r="I82" s="92">
        <f>I77</f>
        <v>343066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105011</v>
      </c>
      <c r="D92" s="85" t="s">
        <v>567</v>
      </c>
      <c r="E92" s="66" t="s">
        <v>566</v>
      </c>
      <c r="F92" s="82"/>
      <c r="G92" s="85" t="s">
        <v>580</v>
      </c>
      <c r="H92" s="66" t="s">
        <v>579</v>
      </c>
      <c r="I92" s="87">
        <f>+B80</f>
        <v>199419</v>
      </c>
    </row>
    <row r="93" spans="2:9" x14ac:dyDescent="0.2">
      <c r="B93" s="84"/>
      <c r="E93" s="68" t="s">
        <v>563</v>
      </c>
      <c r="F93" s="82"/>
      <c r="G93" s="88" t="s">
        <v>578</v>
      </c>
      <c r="H93" s="81" t="s">
        <v>577</v>
      </c>
      <c r="I93" s="87">
        <f>I94+I95</f>
        <v>84930</v>
      </c>
    </row>
    <row r="94" spans="2:9" x14ac:dyDescent="0.2">
      <c r="B94" s="84"/>
      <c r="E94" s="85"/>
      <c r="F94" s="82"/>
      <c r="G94" s="88" t="s">
        <v>576</v>
      </c>
      <c r="I94" s="87">
        <v>40960</v>
      </c>
    </row>
    <row r="95" spans="2:9" x14ac:dyDescent="0.2">
      <c r="B95" s="84"/>
      <c r="E95" s="85"/>
      <c r="F95" s="82"/>
      <c r="G95" s="88" t="s">
        <v>575</v>
      </c>
      <c r="I95" s="87">
        <v>43970</v>
      </c>
    </row>
    <row r="96" spans="2:9" x14ac:dyDescent="0.2">
      <c r="B96" s="84"/>
      <c r="D96" s="85"/>
      <c r="F96" s="82"/>
      <c r="G96" s="88" t="s">
        <v>574</v>
      </c>
      <c r="H96" s="81" t="s">
        <v>573</v>
      </c>
      <c r="I96" s="87">
        <f>I97</f>
        <v>-179338</v>
      </c>
    </row>
    <row r="97" spans="2:9" x14ac:dyDescent="0.2">
      <c r="B97" s="98"/>
      <c r="C97" s="99"/>
      <c r="D97" s="99"/>
      <c r="E97" s="85"/>
      <c r="F97" s="100"/>
      <c r="G97" s="88" t="s">
        <v>572</v>
      </c>
      <c r="H97" s="101"/>
      <c r="I97" s="87">
        <v>-179338</v>
      </c>
    </row>
    <row r="98" spans="2:9" x14ac:dyDescent="0.2">
      <c r="B98" s="84"/>
      <c r="F98" s="82"/>
      <c r="G98" s="83"/>
      <c r="H98" s="83"/>
      <c r="I98" s="87"/>
    </row>
    <row r="99" spans="2:9" x14ac:dyDescent="0.2">
      <c r="B99" s="89">
        <f>B92</f>
        <v>105011</v>
      </c>
      <c r="C99" s="78"/>
      <c r="D99" s="78" t="s">
        <v>553</v>
      </c>
      <c r="E99" s="78"/>
      <c r="F99" s="91"/>
      <c r="G99" s="78" t="s">
        <v>553</v>
      </c>
      <c r="H99" s="78"/>
      <c r="I99" s="92">
        <f>I92+I93+I96</f>
        <v>105011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80021</v>
      </c>
      <c r="D106" s="85" t="s">
        <v>570</v>
      </c>
      <c r="E106" s="103" t="s">
        <v>569</v>
      </c>
      <c r="F106" s="82"/>
      <c r="G106" s="83"/>
      <c r="H106" s="83"/>
      <c r="I106" s="82"/>
    </row>
    <row r="107" spans="2:9" x14ac:dyDescent="0.2">
      <c r="B107" s="84">
        <v>238819</v>
      </c>
      <c r="D107" s="85" t="s">
        <v>568</v>
      </c>
      <c r="E107" s="85"/>
      <c r="F107" s="82"/>
      <c r="G107" s="85" t="s">
        <v>567</v>
      </c>
      <c r="H107" s="68" t="s">
        <v>566</v>
      </c>
      <c r="I107" s="87"/>
    </row>
    <row r="108" spans="2:9" x14ac:dyDescent="0.2">
      <c r="B108" s="84">
        <f>-B13</f>
        <v>-143647</v>
      </c>
      <c r="D108" s="85" t="s">
        <v>565</v>
      </c>
      <c r="E108" s="86" t="s">
        <v>564</v>
      </c>
      <c r="F108" s="82"/>
      <c r="G108" s="85"/>
      <c r="H108" s="67" t="s">
        <v>563</v>
      </c>
      <c r="I108" s="87">
        <f>B92</f>
        <v>105011</v>
      </c>
    </row>
    <row r="109" spans="2:9" x14ac:dyDescent="0.2">
      <c r="B109" s="84">
        <v>-158798</v>
      </c>
      <c r="D109" s="95" t="s">
        <v>562</v>
      </c>
      <c r="E109" s="85" t="s">
        <v>561</v>
      </c>
      <c r="F109" s="82"/>
      <c r="H109" s="104"/>
      <c r="I109" s="105"/>
    </row>
    <row r="110" spans="2:9" x14ac:dyDescent="0.2">
      <c r="B110" s="84">
        <v>0</v>
      </c>
      <c r="D110" s="85" t="s">
        <v>560</v>
      </c>
      <c r="E110" s="85" t="s">
        <v>559</v>
      </c>
      <c r="F110" s="82"/>
      <c r="G110" s="93"/>
      <c r="I110" s="87"/>
    </row>
    <row r="111" spans="2:9" x14ac:dyDescent="0.2">
      <c r="B111" s="84">
        <v>1688</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166949</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105011</v>
      </c>
      <c r="C115" s="78"/>
      <c r="D115" s="78" t="s">
        <v>553</v>
      </c>
      <c r="E115" s="106"/>
      <c r="F115" s="91"/>
      <c r="G115" s="78" t="s">
        <v>553</v>
      </c>
      <c r="H115" s="78"/>
      <c r="I115" s="92">
        <f>I108</f>
        <v>105011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166949</v>
      </c>
    </row>
    <row r="123" spans="2:9" ht="15" x14ac:dyDescent="0.2">
      <c r="B123" s="84">
        <f>B125+B128+B131+B134+B137+B142+B143+B144</f>
        <v>31539</v>
      </c>
      <c r="C123" s="79"/>
      <c r="D123" s="58"/>
      <c r="E123" s="85" t="s">
        <v>548</v>
      </c>
      <c r="F123" s="58"/>
      <c r="G123" s="58"/>
      <c r="H123" s="58"/>
      <c r="I123" s="87">
        <f>I125+I128+I131+I134+I137+I142+I143+I144</f>
        <v>-135410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152860</v>
      </c>
      <c r="E128" s="85" t="s">
        <v>544</v>
      </c>
      <c r="I128" s="87">
        <f>I129+I130</f>
        <v>12356</v>
      </c>
    </row>
    <row r="129" spans="2:9" x14ac:dyDescent="0.2">
      <c r="B129" s="84">
        <v>158001</v>
      </c>
      <c r="E129" s="85" t="s">
        <v>543</v>
      </c>
      <c r="I129" s="87">
        <v>0</v>
      </c>
    </row>
    <row r="130" spans="2:9" x14ac:dyDescent="0.2">
      <c r="B130" s="84">
        <v>-5141</v>
      </c>
      <c r="E130" s="85" t="s">
        <v>542</v>
      </c>
      <c r="I130" s="87">
        <v>12356</v>
      </c>
    </row>
    <row r="131" spans="2:9" x14ac:dyDescent="0.2">
      <c r="B131" s="84">
        <f>B132+B133</f>
        <v>-15483</v>
      </c>
      <c r="E131" s="85" t="s">
        <v>541</v>
      </c>
      <c r="I131" s="87">
        <f>I132+I133</f>
        <v>-73</v>
      </c>
    </row>
    <row r="132" spans="2:9" x14ac:dyDescent="0.2">
      <c r="B132" s="84">
        <v>-8500</v>
      </c>
      <c r="E132" s="85" t="s">
        <v>540</v>
      </c>
      <c r="I132" s="87">
        <v>-73</v>
      </c>
    </row>
    <row r="133" spans="2:9" x14ac:dyDescent="0.2">
      <c r="B133" s="84">
        <v>-6983</v>
      </c>
      <c r="E133" s="85" t="s">
        <v>539</v>
      </c>
      <c r="I133" s="87">
        <v>0</v>
      </c>
    </row>
    <row r="134" spans="2:9" x14ac:dyDescent="0.2">
      <c r="B134" s="84">
        <f>B135+B136</f>
        <v>103583</v>
      </c>
      <c r="E134" s="85" t="s">
        <v>538</v>
      </c>
      <c r="I134" s="87">
        <f>I135+I136</f>
        <v>435725</v>
      </c>
    </row>
    <row r="135" spans="2:9" x14ac:dyDescent="0.2">
      <c r="B135" s="84">
        <v>84211</v>
      </c>
      <c r="E135" s="85" t="s">
        <v>537</v>
      </c>
      <c r="I135" s="87">
        <v>-349807</v>
      </c>
    </row>
    <row r="136" spans="2:9" x14ac:dyDescent="0.2">
      <c r="B136" s="84">
        <v>19372</v>
      </c>
      <c r="E136" s="85" t="s">
        <v>536</v>
      </c>
      <c r="I136" s="87">
        <v>785532</v>
      </c>
    </row>
    <row r="137" spans="2:9" x14ac:dyDescent="0.2">
      <c r="B137" s="84">
        <f>B138+B141</f>
        <v>-19879</v>
      </c>
      <c r="E137" s="107" t="s">
        <v>535</v>
      </c>
      <c r="I137" s="87">
        <f>I138+I141</f>
        <v>-607003</v>
      </c>
    </row>
    <row r="138" spans="2:9" x14ac:dyDescent="0.2">
      <c r="B138" s="84">
        <f>B139+B140</f>
        <v>-942</v>
      </c>
      <c r="E138" s="107" t="s">
        <v>534</v>
      </c>
      <c r="I138" s="87">
        <f>I139+I140</f>
        <v>-607003</v>
      </c>
    </row>
    <row r="139" spans="2:9" x14ac:dyDescent="0.2">
      <c r="B139" s="84">
        <v>-942</v>
      </c>
      <c r="E139" s="107" t="s">
        <v>533</v>
      </c>
      <c r="I139" s="87">
        <v>-607003</v>
      </c>
    </row>
    <row r="140" spans="2:9" x14ac:dyDescent="0.2">
      <c r="B140" s="84">
        <v>0</v>
      </c>
      <c r="E140" s="107" t="s">
        <v>532</v>
      </c>
      <c r="I140" s="87">
        <v>0</v>
      </c>
    </row>
    <row r="141" spans="2:9" x14ac:dyDescent="0.2">
      <c r="B141" s="84">
        <v>-18937</v>
      </c>
      <c r="E141" s="107" t="s">
        <v>531</v>
      </c>
      <c r="I141" s="87">
        <v>0</v>
      </c>
    </row>
    <row r="142" spans="2:9" x14ac:dyDescent="0.2">
      <c r="B142" s="84">
        <v>0</v>
      </c>
      <c r="E142" s="85" t="s">
        <v>530</v>
      </c>
      <c r="I142" s="87">
        <v>0</v>
      </c>
    </row>
    <row r="143" spans="2:9" x14ac:dyDescent="0.2">
      <c r="B143" s="84">
        <v>0</v>
      </c>
      <c r="C143" s="85" t="s">
        <v>529</v>
      </c>
      <c r="E143" s="85" t="s">
        <v>529</v>
      </c>
      <c r="I143" s="87">
        <v>-10061</v>
      </c>
    </row>
    <row r="144" spans="2:9" x14ac:dyDescent="0.2">
      <c r="B144" s="84">
        <f>B145+B146</f>
        <v>-189542</v>
      </c>
      <c r="C144" s="85" t="s">
        <v>528</v>
      </c>
      <c r="E144" s="85" t="s">
        <v>528</v>
      </c>
      <c r="I144" s="87">
        <f>I145+I146</f>
        <v>33646</v>
      </c>
    </row>
    <row r="145" spans="2:9" x14ac:dyDescent="0.2">
      <c r="B145" s="84">
        <v>-9735</v>
      </c>
      <c r="C145" s="85" t="s">
        <v>527</v>
      </c>
      <c r="E145" s="85" t="s">
        <v>527</v>
      </c>
      <c r="I145" s="87">
        <v>3452</v>
      </c>
    </row>
    <row r="146" spans="2:9" x14ac:dyDescent="0.2">
      <c r="B146" s="89">
        <v>-179807</v>
      </c>
      <c r="C146" s="108" t="s">
        <v>526</v>
      </c>
      <c r="D146" s="109"/>
      <c r="E146" s="108" t="s">
        <v>526</v>
      </c>
      <c r="F146" s="109"/>
      <c r="G146" s="109"/>
      <c r="H146" s="109"/>
      <c r="I146" s="92">
        <v>30194</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685</v>
      </c>
      <c r="D3" s="128"/>
      <c r="E3" s="132"/>
      <c r="F3" s="128"/>
      <c r="G3" s="128"/>
      <c r="H3" s="128"/>
      <c r="I3" s="128"/>
      <c r="J3" s="128"/>
      <c r="K3" s="128"/>
      <c r="L3" s="128"/>
      <c r="M3" s="128"/>
      <c r="N3" s="133"/>
    </row>
    <row r="4" spans="2:14" s="131" customFormat="1" ht="15" customHeight="1" x14ac:dyDescent="0.25">
      <c r="B4" s="76" t="s">
        <v>684</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177247</v>
      </c>
      <c r="D11" s="81" t="s">
        <v>645</v>
      </c>
      <c r="E11" s="85" t="s">
        <v>644</v>
      </c>
      <c r="F11" s="82"/>
      <c r="G11" s="83" t="s">
        <v>643</v>
      </c>
      <c r="H11" s="86" t="s">
        <v>642</v>
      </c>
      <c r="I11" s="87">
        <f>I12+I13</f>
        <v>386086</v>
      </c>
    </row>
    <row r="12" spans="2:14" x14ac:dyDescent="0.2">
      <c r="B12" s="84">
        <f>I11-B11</f>
        <v>208839</v>
      </c>
      <c r="D12" s="85" t="s">
        <v>632</v>
      </c>
      <c r="E12" s="66" t="s">
        <v>631</v>
      </c>
      <c r="F12" s="82"/>
      <c r="G12" s="88" t="s">
        <v>641</v>
      </c>
      <c r="H12" s="83"/>
      <c r="I12" s="87">
        <v>385797</v>
      </c>
    </row>
    <row r="13" spans="2:14" x14ac:dyDescent="0.2">
      <c r="B13" s="84">
        <v>22749</v>
      </c>
      <c r="D13" s="81" t="s">
        <v>640</v>
      </c>
      <c r="E13" s="85" t="s">
        <v>564</v>
      </c>
      <c r="F13" s="82"/>
      <c r="G13" s="88" t="s">
        <v>639</v>
      </c>
      <c r="I13" s="87">
        <v>289</v>
      </c>
    </row>
    <row r="14" spans="2:14" x14ac:dyDescent="0.2">
      <c r="B14" s="84">
        <f>B12-B13</f>
        <v>186090</v>
      </c>
      <c r="D14" s="81" t="s">
        <v>638</v>
      </c>
      <c r="E14" s="66" t="s">
        <v>637</v>
      </c>
      <c r="F14" s="82"/>
      <c r="G14" s="88"/>
      <c r="H14" s="83"/>
      <c r="I14" s="87"/>
    </row>
    <row r="15" spans="2:14" ht="7.15" customHeight="1" x14ac:dyDescent="0.2">
      <c r="B15" s="84"/>
      <c r="F15" s="82"/>
      <c r="G15" s="83"/>
      <c r="H15" s="83"/>
      <c r="I15" s="87"/>
    </row>
    <row r="16" spans="2:14" x14ac:dyDescent="0.2">
      <c r="B16" s="89">
        <f>B11+B12</f>
        <v>386086</v>
      </c>
      <c r="C16" s="78"/>
      <c r="D16" s="90" t="s">
        <v>553</v>
      </c>
      <c r="E16" s="78"/>
      <c r="F16" s="91"/>
      <c r="G16" s="90" t="s">
        <v>553</v>
      </c>
      <c r="H16" s="78"/>
      <c r="I16" s="92">
        <f>I11</f>
        <v>386086</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173163</v>
      </c>
      <c r="D26" s="81" t="s">
        <v>634</v>
      </c>
      <c r="E26" s="85" t="s">
        <v>633</v>
      </c>
      <c r="F26" s="82"/>
      <c r="G26" s="88" t="s">
        <v>632</v>
      </c>
      <c r="H26" s="68" t="s">
        <v>631</v>
      </c>
      <c r="I26" s="87">
        <f>+B12</f>
        <v>208839</v>
      </c>
    </row>
    <row r="27" spans="2:9" x14ac:dyDescent="0.2">
      <c r="B27" s="84">
        <v>136129</v>
      </c>
      <c r="D27" s="85" t="s">
        <v>630</v>
      </c>
      <c r="F27" s="82"/>
      <c r="G27" s="83"/>
      <c r="H27" s="83"/>
      <c r="I27" s="87"/>
    </row>
    <row r="28" spans="2:9" x14ac:dyDescent="0.2">
      <c r="B28" s="84">
        <f>B29+B30</f>
        <v>37034</v>
      </c>
      <c r="D28" s="85" t="s">
        <v>629</v>
      </c>
      <c r="F28" s="82"/>
      <c r="G28" s="83"/>
      <c r="H28" s="83"/>
      <c r="I28" s="87"/>
    </row>
    <row r="29" spans="2:9" x14ac:dyDescent="0.2">
      <c r="B29" s="84">
        <v>36892</v>
      </c>
      <c r="D29" s="85" t="s">
        <v>628</v>
      </c>
      <c r="F29" s="82"/>
      <c r="G29" s="83"/>
      <c r="H29" s="83"/>
      <c r="I29" s="87"/>
    </row>
    <row r="30" spans="2:9" x14ac:dyDescent="0.2">
      <c r="B30" s="84">
        <v>142</v>
      </c>
      <c r="D30" s="85" t="s">
        <v>627</v>
      </c>
      <c r="F30" s="82"/>
      <c r="G30" s="83"/>
      <c r="H30" s="83"/>
      <c r="I30" s="87"/>
    </row>
    <row r="31" spans="2:9" ht="12.75" customHeight="1" x14ac:dyDescent="0.2">
      <c r="B31" s="84">
        <v>3342</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32334</v>
      </c>
      <c r="D33" s="85" t="s">
        <v>621</v>
      </c>
      <c r="E33" s="66" t="s">
        <v>620</v>
      </c>
      <c r="F33" s="82"/>
      <c r="G33" s="83"/>
      <c r="H33" s="83"/>
      <c r="I33" s="87"/>
    </row>
    <row r="34" spans="2:9" x14ac:dyDescent="0.2">
      <c r="B34" s="84"/>
      <c r="F34" s="82"/>
      <c r="G34" s="83"/>
      <c r="H34" s="83"/>
      <c r="I34" s="87"/>
    </row>
    <row r="35" spans="2:9" x14ac:dyDescent="0.2">
      <c r="B35" s="89">
        <f>B26+B31+B32+B33</f>
        <v>208839</v>
      </c>
      <c r="C35" s="78"/>
      <c r="D35" s="90" t="s">
        <v>553</v>
      </c>
      <c r="E35" s="78"/>
      <c r="F35" s="91"/>
      <c r="G35" s="90" t="s">
        <v>553</v>
      </c>
      <c r="H35" s="78"/>
      <c r="I35" s="92">
        <f>I26</f>
        <v>208839</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5121</v>
      </c>
      <c r="D42" s="81" t="s">
        <v>619</v>
      </c>
      <c r="E42" s="88" t="s">
        <v>618</v>
      </c>
      <c r="F42" s="82"/>
      <c r="G42" s="85" t="s">
        <v>621</v>
      </c>
      <c r="H42" s="66" t="s">
        <v>620</v>
      </c>
      <c r="I42" s="87">
        <f>+B33</f>
        <v>32334</v>
      </c>
    </row>
    <row r="43" spans="2:9" ht="15" x14ac:dyDescent="0.2">
      <c r="B43" s="84">
        <v>4599</v>
      </c>
      <c r="C43" s="58"/>
      <c r="D43" s="95" t="s">
        <v>617</v>
      </c>
      <c r="F43" s="62"/>
      <c r="G43" s="79" t="s">
        <v>619</v>
      </c>
      <c r="H43" s="96" t="s">
        <v>618</v>
      </c>
      <c r="I43" s="87">
        <f>I44+I45+I47+I48+I49</f>
        <v>1115</v>
      </c>
    </row>
    <row r="44" spans="2:9" x14ac:dyDescent="0.2">
      <c r="B44" s="84">
        <v>522</v>
      </c>
      <c r="D44" s="85" t="s">
        <v>616</v>
      </c>
      <c r="F44" s="82"/>
      <c r="G44" s="95" t="s">
        <v>617</v>
      </c>
      <c r="I44" s="87">
        <v>1071</v>
      </c>
    </row>
    <row r="45" spans="2:9" x14ac:dyDescent="0.2">
      <c r="B45" s="84">
        <v>0</v>
      </c>
      <c r="D45" s="85" t="s">
        <v>615</v>
      </c>
      <c r="E45" s="80"/>
      <c r="F45" s="82"/>
      <c r="G45" s="85" t="s">
        <v>616</v>
      </c>
      <c r="I45" s="87">
        <v>44</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28328</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33449</v>
      </c>
      <c r="C52" s="78"/>
      <c r="D52" s="78" t="s">
        <v>553</v>
      </c>
      <c r="E52" s="78"/>
      <c r="F52" s="91"/>
      <c r="G52" s="78" t="s">
        <v>553</v>
      </c>
      <c r="H52" s="78"/>
      <c r="I52" s="92">
        <f>I42+I43+I50</f>
        <v>33449</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334</v>
      </c>
      <c r="D59" s="81" t="s">
        <v>609</v>
      </c>
      <c r="E59" s="86" t="s">
        <v>608</v>
      </c>
      <c r="F59" s="82"/>
      <c r="G59" s="88" t="s">
        <v>607</v>
      </c>
      <c r="H59" s="66" t="s">
        <v>606</v>
      </c>
      <c r="I59" s="87">
        <f>+B49</f>
        <v>28328</v>
      </c>
    </row>
    <row r="60" spans="2:9" x14ac:dyDescent="0.2">
      <c r="B60" s="84">
        <v>334</v>
      </c>
      <c r="D60" s="85" t="s">
        <v>605</v>
      </c>
      <c r="F60" s="82"/>
      <c r="G60" s="88" t="s">
        <v>604</v>
      </c>
      <c r="H60" s="85"/>
      <c r="I60" s="87">
        <f>I61+I62</f>
        <v>142</v>
      </c>
    </row>
    <row r="61" spans="2:9" x14ac:dyDescent="0.2">
      <c r="B61" s="84">
        <v>0</v>
      </c>
      <c r="D61" s="85" t="s">
        <v>603</v>
      </c>
      <c r="F61" s="82"/>
      <c r="G61" s="88" t="s">
        <v>602</v>
      </c>
      <c r="I61" s="87">
        <v>0</v>
      </c>
    </row>
    <row r="62" spans="2:9" x14ac:dyDescent="0.2">
      <c r="B62" s="84">
        <v>142</v>
      </c>
      <c r="D62" s="81" t="s">
        <v>601</v>
      </c>
      <c r="E62" s="85" t="s">
        <v>600</v>
      </c>
      <c r="F62" s="82"/>
      <c r="G62" s="88" t="s">
        <v>599</v>
      </c>
      <c r="I62" s="87">
        <v>142</v>
      </c>
    </row>
    <row r="63" spans="2:9" x14ac:dyDescent="0.2">
      <c r="B63" s="84"/>
      <c r="E63" s="85" t="s">
        <v>598</v>
      </c>
      <c r="F63" s="82"/>
      <c r="G63" s="83" t="s">
        <v>597</v>
      </c>
      <c r="H63" s="81" t="s">
        <v>596</v>
      </c>
      <c r="I63" s="87">
        <f>I64+I65+I66</f>
        <v>4776</v>
      </c>
    </row>
    <row r="64" spans="2:9" x14ac:dyDescent="0.2">
      <c r="B64" s="84">
        <f>B65+B66+B67</f>
        <v>4187</v>
      </c>
      <c r="D64" s="81" t="s">
        <v>597</v>
      </c>
      <c r="E64" s="81" t="s">
        <v>596</v>
      </c>
      <c r="F64" s="82"/>
      <c r="G64" s="85" t="s">
        <v>595</v>
      </c>
      <c r="I64" s="87">
        <v>0</v>
      </c>
    </row>
    <row r="65" spans="2:9" x14ac:dyDescent="0.2">
      <c r="B65" s="84">
        <v>238</v>
      </c>
      <c r="D65" s="85" t="s">
        <v>595</v>
      </c>
      <c r="F65" s="82"/>
      <c r="G65" s="88" t="s">
        <v>594</v>
      </c>
      <c r="I65" s="87">
        <v>9</v>
      </c>
    </row>
    <row r="66" spans="2:9" x14ac:dyDescent="0.2">
      <c r="B66" s="84">
        <v>0</v>
      </c>
      <c r="D66" s="85" t="s">
        <v>594</v>
      </c>
      <c r="F66" s="82"/>
      <c r="G66" s="88" t="s">
        <v>593</v>
      </c>
      <c r="I66" s="87">
        <v>4767</v>
      </c>
    </row>
    <row r="67" spans="2:9" x14ac:dyDescent="0.2">
      <c r="B67" s="84">
        <v>3949</v>
      </c>
      <c r="D67" s="85" t="s">
        <v>593</v>
      </c>
      <c r="F67" s="82"/>
      <c r="G67" s="83"/>
      <c r="H67" s="83"/>
      <c r="I67" s="87"/>
    </row>
    <row r="68" spans="2:9" x14ac:dyDescent="0.2">
      <c r="B68" s="84">
        <f>I70-B59-B62-B64</f>
        <v>28583</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33246</v>
      </c>
      <c r="C70" s="78"/>
      <c r="D70" s="78" t="s">
        <v>553</v>
      </c>
      <c r="E70" s="78"/>
      <c r="F70" s="91"/>
      <c r="G70" s="78" t="s">
        <v>553</v>
      </c>
      <c r="H70" s="78"/>
      <c r="I70" s="92">
        <f>I59+I60+I63</f>
        <v>33246</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28583</v>
      </c>
    </row>
    <row r="78" spans="2:9" x14ac:dyDescent="0.2">
      <c r="B78" s="84"/>
      <c r="E78" s="85" t="s">
        <v>585</v>
      </c>
      <c r="F78" s="82"/>
      <c r="G78" s="88"/>
      <c r="H78" s="85"/>
      <c r="I78" s="87"/>
    </row>
    <row r="79" spans="2:9" x14ac:dyDescent="0.2">
      <c r="B79" s="84">
        <f>I82-B77</f>
        <v>28583</v>
      </c>
      <c r="D79" s="85" t="s">
        <v>580</v>
      </c>
      <c r="E79" s="68" t="s">
        <v>584</v>
      </c>
      <c r="F79" s="82"/>
      <c r="G79" s="83"/>
      <c r="H79" s="83"/>
      <c r="I79" s="87"/>
    </row>
    <row r="80" spans="2:9" x14ac:dyDescent="0.2">
      <c r="B80" s="84">
        <f>B79-B13</f>
        <v>5834</v>
      </c>
      <c r="D80" s="85" t="s">
        <v>583</v>
      </c>
      <c r="E80" s="66" t="s">
        <v>579</v>
      </c>
      <c r="F80" s="82"/>
      <c r="G80" s="83"/>
      <c r="H80" s="83"/>
      <c r="I80" s="87"/>
    </row>
    <row r="81" spans="2:9" x14ac:dyDescent="0.2">
      <c r="B81" s="84"/>
      <c r="F81" s="82"/>
      <c r="G81" s="83"/>
      <c r="H81" s="83"/>
      <c r="I81" s="87"/>
    </row>
    <row r="82" spans="2:9" x14ac:dyDescent="0.2">
      <c r="B82" s="89">
        <f>B77+B79</f>
        <v>28583</v>
      </c>
      <c r="C82" s="78"/>
      <c r="D82" s="78" t="s">
        <v>553</v>
      </c>
      <c r="E82" s="78"/>
      <c r="F82" s="91"/>
      <c r="G82" s="78" t="s">
        <v>553</v>
      </c>
      <c r="H82" s="78"/>
      <c r="I82" s="92">
        <f>I77</f>
        <v>28583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51378</v>
      </c>
      <c r="D92" s="85" t="s">
        <v>567</v>
      </c>
      <c r="E92" s="66" t="s">
        <v>566</v>
      </c>
      <c r="F92" s="82"/>
      <c r="G92" s="85" t="s">
        <v>580</v>
      </c>
      <c r="H92" s="66" t="s">
        <v>579</v>
      </c>
      <c r="I92" s="87">
        <f>+B80</f>
        <v>5834</v>
      </c>
    </row>
    <row r="93" spans="2:9" x14ac:dyDescent="0.2">
      <c r="B93" s="84"/>
      <c r="E93" s="68" t="s">
        <v>563</v>
      </c>
      <c r="F93" s="82"/>
      <c r="G93" s="88" t="s">
        <v>578</v>
      </c>
      <c r="H93" s="81" t="s">
        <v>577</v>
      </c>
      <c r="I93" s="87">
        <f>I94+I95</f>
        <v>46184</v>
      </c>
    </row>
    <row r="94" spans="2:9" x14ac:dyDescent="0.2">
      <c r="B94" s="84"/>
      <c r="E94" s="85"/>
      <c r="F94" s="82"/>
      <c r="G94" s="88" t="s">
        <v>576</v>
      </c>
      <c r="I94" s="87">
        <v>46102</v>
      </c>
    </row>
    <row r="95" spans="2:9" x14ac:dyDescent="0.2">
      <c r="B95" s="84"/>
      <c r="E95" s="85"/>
      <c r="F95" s="82"/>
      <c r="G95" s="88" t="s">
        <v>575</v>
      </c>
      <c r="I95" s="87">
        <v>82</v>
      </c>
    </row>
    <row r="96" spans="2:9" x14ac:dyDescent="0.2">
      <c r="B96" s="84"/>
      <c r="D96" s="85"/>
      <c r="F96" s="82"/>
      <c r="G96" s="88" t="s">
        <v>574</v>
      </c>
      <c r="H96" s="81" t="s">
        <v>573</v>
      </c>
      <c r="I96" s="87">
        <f>I97</f>
        <v>-640</v>
      </c>
    </row>
    <row r="97" spans="2:9" x14ac:dyDescent="0.2">
      <c r="B97" s="98"/>
      <c r="C97" s="99"/>
      <c r="D97" s="99"/>
      <c r="E97" s="85"/>
      <c r="F97" s="100"/>
      <c r="G97" s="88" t="s">
        <v>572</v>
      </c>
      <c r="H97" s="101"/>
      <c r="I97" s="87">
        <v>-640</v>
      </c>
    </row>
    <row r="98" spans="2:9" x14ac:dyDescent="0.2">
      <c r="B98" s="84"/>
      <c r="F98" s="82"/>
      <c r="G98" s="83"/>
      <c r="H98" s="83"/>
      <c r="I98" s="87"/>
    </row>
    <row r="99" spans="2:9" x14ac:dyDescent="0.2">
      <c r="B99" s="89">
        <f>B92</f>
        <v>51378</v>
      </c>
      <c r="C99" s="78"/>
      <c r="D99" s="78" t="s">
        <v>553</v>
      </c>
      <c r="E99" s="78"/>
      <c r="F99" s="91"/>
      <c r="G99" s="78" t="s">
        <v>553</v>
      </c>
      <c r="H99" s="78"/>
      <c r="I99" s="92">
        <f>I92+I93+I96</f>
        <v>51378</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94078</v>
      </c>
      <c r="D106" s="85" t="s">
        <v>570</v>
      </c>
      <c r="E106" s="103" t="s">
        <v>569</v>
      </c>
      <c r="F106" s="82"/>
      <c r="G106" s="83"/>
      <c r="H106" s="83"/>
      <c r="I106" s="82"/>
    </row>
    <row r="107" spans="2:9" x14ac:dyDescent="0.2">
      <c r="B107" s="84">
        <v>100356</v>
      </c>
      <c r="D107" s="85" t="s">
        <v>568</v>
      </c>
      <c r="E107" s="85"/>
      <c r="F107" s="82"/>
      <c r="G107" s="85" t="s">
        <v>567</v>
      </c>
      <c r="H107" s="68" t="s">
        <v>566</v>
      </c>
      <c r="I107" s="87"/>
    </row>
    <row r="108" spans="2:9" x14ac:dyDescent="0.2">
      <c r="B108" s="84">
        <f>-B13</f>
        <v>-22749</v>
      </c>
      <c r="D108" s="85" t="s">
        <v>565</v>
      </c>
      <c r="E108" s="86" t="s">
        <v>564</v>
      </c>
      <c r="F108" s="82"/>
      <c r="G108" s="85"/>
      <c r="H108" s="67" t="s">
        <v>563</v>
      </c>
      <c r="I108" s="87">
        <f>B92</f>
        <v>51378</v>
      </c>
    </row>
    <row r="109" spans="2:9" x14ac:dyDescent="0.2">
      <c r="B109" s="84">
        <v>-6278</v>
      </c>
      <c r="D109" s="95" t="s">
        <v>562</v>
      </c>
      <c r="E109" s="85" t="s">
        <v>561</v>
      </c>
      <c r="F109" s="82"/>
      <c r="H109" s="104"/>
      <c r="I109" s="105"/>
    </row>
    <row r="110" spans="2:9" x14ac:dyDescent="0.2">
      <c r="B110" s="84">
        <v>0</v>
      </c>
      <c r="D110" s="85" t="s">
        <v>560</v>
      </c>
      <c r="E110" s="85" t="s">
        <v>559</v>
      </c>
      <c r="F110" s="82"/>
      <c r="G110" s="93"/>
      <c r="I110" s="87"/>
    </row>
    <row r="111" spans="2:9" x14ac:dyDescent="0.2">
      <c r="B111" s="84">
        <v>23030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-42981</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51378</v>
      </c>
      <c r="C115" s="78"/>
      <c r="D115" s="78" t="s">
        <v>553</v>
      </c>
      <c r="E115" s="106"/>
      <c r="F115" s="91"/>
      <c r="G115" s="78" t="s">
        <v>553</v>
      </c>
      <c r="H115" s="78"/>
      <c r="I115" s="92">
        <f>I108</f>
        <v>51378</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-42981</v>
      </c>
    </row>
    <row r="123" spans="2:9" ht="15" x14ac:dyDescent="0.2">
      <c r="B123" s="84">
        <f>B125+B128+B131+B134+B137+B142+B143+B144</f>
        <v>56712</v>
      </c>
      <c r="C123" s="79"/>
      <c r="D123" s="58"/>
      <c r="E123" s="85" t="s">
        <v>548</v>
      </c>
      <c r="F123" s="58"/>
      <c r="G123" s="58"/>
      <c r="H123" s="58"/>
      <c r="I123" s="87">
        <f>I125+I128+I131+I134+I137+I142+I143+I144</f>
        <v>99693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18794</v>
      </c>
      <c r="E128" s="85" t="s">
        <v>544</v>
      </c>
      <c r="I128" s="87">
        <f>I129+I130</f>
        <v>-636</v>
      </c>
    </row>
    <row r="129" spans="2:9" x14ac:dyDescent="0.2">
      <c r="B129" s="84">
        <v>17790</v>
      </c>
      <c r="E129" s="85" t="s">
        <v>543</v>
      </c>
      <c r="I129" s="87">
        <v>0</v>
      </c>
    </row>
    <row r="130" spans="2:9" x14ac:dyDescent="0.2">
      <c r="B130" s="84">
        <v>1004</v>
      </c>
      <c r="E130" s="85" t="s">
        <v>542</v>
      </c>
      <c r="I130" s="87">
        <v>-636</v>
      </c>
    </row>
    <row r="131" spans="2:9" x14ac:dyDescent="0.2">
      <c r="B131" s="84">
        <f>B132+B133</f>
        <v>522</v>
      </c>
      <c r="E131" s="85" t="s">
        <v>541</v>
      </c>
      <c r="I131" s="87">
        <f>I132+I133</f>
        <v>0</v>
      </c>
    </row>
    <row r="132" spans="2:9" x14ac:dyDescent="0.2">
      <c r="B132" s="84">
        <v>429</v>
      </c>
      <c r="E132" s="85" t="s">
        <v>540</v>
      </c>
      <c r="I132" s="87">
        <v>0</v>
      </c>
    </row>
    <row r="133" spans="2:9" x14ac:dyDescent="0.2">
      <c r="B133" s="84">
        <v>93</v>
      </c>
      <c r="E133" s="85" t="s">
        <v>539</v>
      </c>
      <c r="I133" s="87">
        <v>0</v>
      </c>
    </row>
    <row r="134" spans="2:9" x14ac:dyDescent="0.2">
      <c r="B134" s="84">
        <f>B135+B136</f>
        <v>-5107</v>
      </c>
      <c r="E134" s="85" t="s">
        <v>538</v>
      </c>
      <c r="I134" s="87">
        <f>I135+I136</f>
        <v>5331</v>
      </c>
    </row>
    <row r="135" spans="2:9" x14ac:dyDescent="0.2">
      <c r="B135" s="84">
        <v>-2762</v>
      </c>
      <c r="E135" s="85" t="s">
        <v>537</v>
      </c>
      <c r="I135" s="87">
        <v>1867</v>
      </c>
    </row>
    <row r="136" spans="2:9" x14ac:dyDescent="0.2">
      <c r="B136" s="84">
        <v>-2345</v>
      </c>
      <c r="E136" s="85" t="s">
        <v>536</v>
      </c>
      <c r="I136" s="87">
        <v>3464</v>
      </c>
    </row>
    <row r="137" spans="2:9" x14ac:dyDescent="0.2">
      <c r="B137" s="84">
        <f>B138+B141</f>
        <v>-12880</v>
      </c>
      <c r="E137" s="107" t="s">
        <v>535</v>
      </c>
      <c r="I137" s="87">
        <f>I138+I141</f>
        <v>28100</v>
      </c>
    </row>
    <row r="138" spans="2:9" x14ac:dyDescent="0.2">
      <c r="B138" s="84">
        <f>B139+B140</f>
        <v>-1204</v>
      </c>
      <c r="E138" s="107" t="s">
        <v>534</v>
      </c>
      <c r="I138" s="87">
        <f>I139+I140</f>
        <v>28100</v>
      </c>
    </row>
    <row r="139" spans="2:9" x14ac:dyDescent="0.2">
      <c r="B139" s="84">
        <v>-1204</v>
      </c>
      <c r="E139" s="107" t="s">
        <v>533</v>
      </c>
      <c r="I139" s="87">
        <v>28100</v>
      </c>
    </row>
    <row r="140" spans="2:9" x14ac:dyDescent="0.2">
      <c r="B140" s="84">
        <v>0</v>
      </c>
      <c r="E140" s="107" t="s">
        <v>532</v>
      </c>
      <c r="I140" s="87">
        <v>0</v>
      </c>
    </row>
    <row r="141" spans="2:9" x14ac:dyDescent="0.2">
      <c r="B141" s="84">
        <v>-11676</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55383</v>
      </c>
      <c r="C144" s="85" t="s">
        <v>528</v>
      </c>
      <c r="E144" s="85" t="s">
        <v>528</v>
      </c>
      <c r="I144" s="87">
        <f>I145+I146</f>
        <v>66898</v>
      </c>
    </row>
    <row r="145" spans="2:9" x14ac:dyDescent="0.2">
      <c r="B145" s="84">
        <v>39103</v>
      </c>
      <c r="C145" s="85" t="s">
        <v>527</v>
      </c>
      <c r="E145" s="85" t="s">
        <v>527</v>
      </c>
      <c r="I145" s="87">
        <v>21159</v>
      </c>
    </row>
    <row r="146" spans="2:9" x14ac:dyDescent="0.2">
      <c r="B146" s="89">
        <v>16280</v>
      </c>
      <c r="C146" s="108" t="s">
        <v>526</v>
      </c>
      <c r="D146" s="109"/>
      <c r="E146" s="108" t="s">
        <v>526</v>
      </c>
      <c r="F146" s="109"/>
      <c r="G146" s="109"/>
      <c r="H146" s="109"/>
      <c r="I146" s="92">
        <v>45739</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687</v>
      </c>
      <c r="D3" s="128"/>
      <c r="E3" s="132"/>
      <c r="F3" s="128"/>
      <c r="G3" s="128"/>
      <c r="H3" s="128"/>
      <c r="I3" s="128"/>
      <c r="J3" s="128"/>
      <c r="K3" s="128"/>
      <c r="L3" s="128"/>
      <c r="M3" s="128"/>
      <c r="N3" s="133"/>
    </row>
    <row r="4" spans="2:14" s="131" customFormat="1" ht="15" customHeight="1" x14ac:dyDescent="0.25">
      <c r="B4" s="76" t="s">
        <v>686</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989288</v>
      </c>
      <c r="D11" s="81" t="s">
        <v>645</v>
      </c>
      <c r="E11" s="85" t="s">
        <v>644</v>
      </c>
      <c r="F11" s="82"/>
      <c r="G11" s="83" t="s">
        <v>643</v>
      </c>
      <c r="H11" s="86" t="s">
        <v>642</v>
      </c>
      <c r="I11" s="87">
        <f>I12+I13</f>
        <v>3662222</v>
      </c>
    </row>
    <row r="12" spans="2:14" x14ac:dyDescent="0.2">
      <c r="B12" s="84">
        <f>I11-B11</f>
        <v>2672934</v>
      </c>
      <c r="D12" s="85" t="s">
        <v>632</v>
      </c>
      <c r="E12" s="66" t="s">
        <v>631</v>
      </c>
      <c r="F12" s="82"/>
      <c r="G12" s="88" t="s">
        <v>641</v>
      </c>
      <c r="H12" s="83"/>
      <c r="I12" s="87">
        <v>3661541</v>
      </c>
    </row>
    <row r="13" spans="2:14" x14ac:dyDescent="0.2">
      <c r="B13" s="84">
        <v>35421</v>
      </c>
      <c r="D13" s="81" t="s">
        <v>640</v>
      </c>
      <c r="E13" s="85" t="s">
        <v>564</v>
      </c>
      <c r="F13" s="82"/>
      <c r="G13" s="88" t="s">
        <v>639</v>
      </c>
      <c r="I13" s="87">
        <v>681</v>
      </c>
    </row>
    <row r="14" spans="2:14" x14ac:dyDescent="0.2">
      <c r="B14" s="84">
        <f>B12-B13</f>
        <v>2637513</v>
      </c>
      <c r="D14" s="81" t="s">
        <v>638</v>
      </c>
      <c r="E14" s="66" t="s">
        <v>637</v>
      </c>
      <c r="F14" s="82"/>
      <c r="G14" s="88"/>
      <c r="H14" s="83"/>
      <c r="I14" s="87"/>
    </row>
    <row r="15" spans="2:14" ht="7.15" customHeight="1" x14ac:dyDescent="0.2">
      <c r="B15" s="84"/>
      <c r="F15" s="82"/>
      <c r="G15" s="83"/>
      <c r="H15" s="83"/>
      <c r="I15" s="87"/>
    </row>
    <row r="16" spans="2:14" x14ac:dyDescent="0.2">
      <c r="B16" s="89">
        <f>B11+B12</f>
        <v>3662222</v>
      </c>
      <c r="C16" s="78"/>
      <c r="D16" s="90" t="s">
        <v>553</v>
      </c>
      <c r="E16" s="78"/>
      <c r="F16" s="91"/>
      <c r="G16" s="90" t="s">
        <v>553</v>
      </c>
      <c r="H16" s="78"/>
      <c r="I16" s="92">
        <f>I11</f>
        <v>3662222</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178983</v>
      </c>
      <c r="D26" s="81" t="s">
        <v>634</v>
      </c>
      <c r="E26" s="85" t="s">
        <v>633</v>
      </c>
      <c r="F26" s="82"/>
      <c r="G26" s="88" t="s">
        <v>632</v>
      </c>
      <c r="H26" s="68" t="s">
        <v>631</v>
      </c>
      <c r="I26" s="87">
        <f>+B12</f>
        <v>2672934</v>
      </c>
    </row>
    <row r="27" spans="2:9" x14ac:dyDescent="0.2">
      <c r="B27" s="84">
        <v>141478.79999999999</v>
      </c>
      <c r="D27" s="85" t="s">
        <v>630</v>
      </c>
      <c r="F27" s="82"/>
      <c r="G27" s="83"/>
      <c r="H27" s="83"/>
      <c r="I27" s="87"/>
    </row>
    <row r="28" spans="2:9" x14ac:dyDescent="0.2">
      <c r="B28" s="84">
        <f>B29+B30</f>
        <v>37504.199999999997</v>
      </c>
      <c r="D28" s="85" t="s">
        <v>629</v>
      </c>
      <c r="F28" s="82"/>
      <c r="G28" s="83"/>
      <c r="H28" s="83"/>
      <c r="I28" s="87"/>
    </row>
    <row r="29" spans="2:9" x14ac:dyDescent="0.2">
      <c r="B29" s="84">
        <v>37116.199999999997</v>
      </c>
      <c r="D29" s="85" t="s">
        <v>628</v>
      </c>
      <c r="F29" s="82"/>
      <c r="G29" s="83"/>
      <c r="H29" s="83"/>
      <c r="I29" s="87"/>
    </row>
    <row r="30" spans="2:9" x14ac:dyDescent="0.2">
      <c r="B30" s="84">
        <v>388</v>
      </c>
      <c r="D30" s="85" t="s">
        <v>627</v>
      </c>
      <c r="F30" s="82"/>
      <c r="G30" s="83"/>
      <c r="H30" s="83"/>
      <c r="I30" s="87"/>
    </row>
    <row r="31" spans="2:9" ht="12.75" customHeight="1" x14ac:dyDescent="0.2">
      <c r="B31" s="84">
        <v>61440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2432511</v>
      </c>
      <c r="D33" s="85" t="s">
        <v>621</v>
      </c>
      <c r="E33" s="66" t="s">
        <v>620</v>
      </c>
      <c r="F33" s="82"/>
      <c r="G33" s="83"/>
      <c r="H33" s="83"/>
      <c r="I33" s="87"/>
    </row>
    <row r="34" spans="2:9" x14ac:dyDescent="0.2">
      <c r="B34" s="84"/>
      <c r="F34" s="82"/>
      <c r="G34" s="83"/>
      <c r="H34" s="83"/>
      <c r="I34" s="87"/>
    </row>
    <row r="35" spans="2:9" x14ac:dyDescent="0.2">
      <c r="B35" s="89">
        <f>B26+B31+B32+B33</f>
        <v>2672934</v>
      </c>
      <c r="C35" s="78"/>
      <c r="D35" s="90" t="s">
        <v>553</v>
      </c>
      <c r="E35" s="78"/>
      <c r="F35" s="91"/>
      <c r="G35" s="90" t="s">
        <v>553</v>
      </c>
      <c r="H35" s="78"/>
      <c r="I35" s="92">
        <f>I26</f>
        <v>2672934</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1641504</v>
      </c>
      <c r="D42" s="81" t="s">
        <v>619</v>
      </c>
      <c r="E42" s="88" t="s">
        <v>618</v>
      </c>
      <c r="F42" s="82"/>
      <c r="G42" s="85" t="s">
        <v>621</v>
      </c>
      <c r="H42" s="66" t="s">
        <v>620</v>
      </c>
      <c r="I42" s="87">
        <f>+B33</f>
        <v>2432511</v>
      </c>
    </row>
    <row r="43" spans="2:9" ht="15" x14ac:dyDescent="0.2">
      <c r="B43" s="84">
        <v>2947</v>
      </c>
      <c r="C43" s="58"/>
      <c r="D43" s="95" t="s">
        <v>617</v>
      </c>
      <c r="F43" s="62"/>
      <c r="G43" s="79" t="s">
        <v>619</v>
      </c>
      <c r="H43" s="96" t="s">
        <v>618</v>
      </c>
      <c r="I43" s="87">
        <f>I44+I45+I47+I48+I49</f>
        <v>4049</v>
      </c>
    </row>
    <row r="44" spans="2:9" x14ac:dyDescent="0.2">
      <c r="B44" s="84">
        <v>1638557</v>
      </c>
      <c r="D44" s="85" t="s">
        <v>616</v>
      </c>
      <c r="F44" s="82"/>
      <c r="G44" s="95" t="s">
        <v>617</v>
      </c>
      <c r="I44" s="87">
        <v>4041</v>
      </c>
    </row>
    <row r="45" spans="2:9" x14ac:dyDescent="0.2">
      <c r="B45" s="84">
        <v>0</v>
      </c>
      <c r="D45" s="85" t="s">
        <v>615</v>
      </c>
      <c r="E45" s="80"/>
      <c r="F45" s="82"/>
      <c r="G45" s="85" t="s">
        <v>616</v>
      </c>
      <c r="I45" s="87">
        <v>8</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795056</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2436560</v>
      </c>
      <c r="C52" s="78"/>
      <c r="D52" s="78" t="s">
        <v>553</v>
      </c>
      <c r="E52" s="78"/>
      <c r="F52" s="91"/>
      <c r="G52" s="78" t="s">
        <v>553</v>
      </c>
      <c r="H52" s="78"/>
      <c r="I52" s="92">
        <f>I42+I43+I50</f>
        <v>2436560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605349</v>
      </c>
      <c r="D59" s="81" t="s">
        <v>609</v>
      </c>
      <c r="E59" s="86" t="s">
        <v>608</v>
      </c>
      <c r="F59" s="82"/>
      <c r="G59" s="88" t="s">
        <v>607</v>
      </c>
      <c r="H59" s="66" t="s">
        <v>606</v>
      </c>
      <c r="I59" s="87">
        <f>+B49</f>
        <v>795056</v>
      </c>
    </row>
    <row r="60" spans="2:9" x14ac:dyDescent="0.2">
      <c r="B60" s="84">
        <v>605349</v>
      </c>
      <c r="D60" s="85" t="s">
        <v>605</v>
      </c>
      <c r="F60" s="82"/>
      <c r="G60" s="88" t="s">
        <v>604</v>
      </c>
      <c r="H60" s="85"/>
      <c r="I60" s="87">
        <f>I61+I62</f>
        <v>388</v>
      </c>
    </row>
    <row r="61" spans="2:9" x14ac:dyDescent="0.2">
      <c r="B61" s="84">
        <v>0</v>
      </c>
      <c r="D61" s="85" t="s">
        <v>603</v>
      </c>
      <c r="F61" s="82"/>
      <c r="G61" s="88" t="s">
        <v>602</v>
      </c>
      <c r="I61" s="87">
        <v>0</v>
      </c>
    </row>
    <row r="62" spans="2:9" x14ac:dyDescent="0.2">
      <c r="B62" s="84">
        <v>388</v>
      </c>
      <c r="D62" s="81" t="s">
        <v>601</v>
      </c>
      <c r="E62" s="85" t="s">
        <v>600</v>
      </c>
      <c r="F62" s="82"/>
      <c r="G62" s="88" t="s">
        <v>599</v>
      </c>
      <c r="I62" s="87">
        <v>388</v>
      </c>
    </row>
    <row r="63" spans="2:9" x14ac:dyDescent="0.2">
      <c r="B63" s="84"/>
      <c r="E63" s="85" t="s">
        <v>598</v>
      </c>
      <c r="F63" s="82"/>
      <c r="G63" s="83" t="s">
        <v>597</v>
      </c>
      <c r="H63" s="81" t="s">
        <v>596</v>
      </c>
      <c r="I63" s="87">
        <f>I64+I65+I66</f>
        <v>870</v>
      </c>
    </row>
    <row r="64" spans="2:9" x14ac:dyDescent="0.2">
      <c r="B64" s="84">
        <f>B65+B66+B67</f>
        <v>7015</v>
      </c>
      <c r="D64" s="81" t="s">
        <v>597</v>
      </c>
      <c r="E64" s="81" t="s">
        <v>596</v>
      </c>
      <c r="F64" s="82"/>
      <c r="G64" s="85" t="s">
        <v>595</v>
      </c>
      <c r="I64" s="87">
        <v>0</v>
      </c>
    </row>
    <row r="65" spans="2:9" x14ac:dyDescent="0.2">
      <c r="B65" s="84">
        <v>605</v>
      </c>
      <c r="D65" s="85" t="s">
        <v>595</v>
      </c>
      <c r="F65" s="82"/>
      <c r="G65" s="88" t="s">
        <v>594</v>
      </c>
      <c r="I65" s="87">
        <v>55</v>
      </c>
    </row>
    <row r="66" spans="2:9" x14ac:dyDescent="0.2">
      <c r="B66" s="84">
        <v>0</v>
      </c>
      <c r="D66" s="85" t="s">
        <v>594</v>
      </c>
      <c r="F66" s="82"/>
      <c r="G66" s="88" t="s">
        <v>593</v>
      </c>
      <c r="I66" s="87">
        <v>815</v>
      </c>
    </row>
    <row r="67" spans="2:9" x14ac:dyDescent="0.2">
      <c r="B67" s="84">
        <v>6410</v>
      </c>
      <c r="D67" s="85" t="s">
        <v>593</v>
      </c>
      <c r="F67" s="82"/>
      <c r="G67" s="83"/>
      <c r="H67" s="83"/>
      <c r="I67" s="87"/>
    </row>
    <row r="68" spans="2:9" x14ac:dyDescent="0.2">
      <c r="B68" s="84">
        <f>I70-B59-B62-B64</f>
        <v>183562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796314</v>
      </c>
      <c r="C70" s="78"/>
      <c r="D70" s="78" t="s">
        <v>553</v>
      </c>
      <c r="E70" s="78"/>
      <c r="F70" s="91"/>
      <c r="G70" s="78" t="s">
        <v>553</v>
      </c>
      <c r="H70" s="78"/>
      <c r="I70" s="92">
        <f>I59+I60+I63</f>
        <v>796314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183562</v>
      </c>
    </row>
    <row r="78" spans="2:9" x14ac:dyDescent="0.2">
      <c r="B78" s="84"/>
      <c r="E78" s="85" t="s">
        <v>585</v>
      </c>
      <c r="F78" s="82"/>
      <c r="G78" s="88"/>
      <c r="H78" s="85"/>
      <c r="I78" s="87"/>
    </row>
    <row r="79" spans="2:9" x14ac:dyDescent="0.2">
      <c r="B79" s="84">
        <f>I82-B77</f>
        <v>183562</v>
      </c>
      <c r="D79" s="85" t="s">
        <v>580</v>
      </c>
      <c r="E79" s="68" t="s">
        <v>584</v>
      </c>
      <c r="F79" s="82"/>
      <c r="G79" s="83"/>
      <c r="H79" s="83"/>
      <c r="I79" s="87"/>
    </row>
    <row r="80" spans="2:9" x14ac:dyDescent="0.2">
      <c r="B80" s="84">
        <f>B79-B13</f>
        <v>148141</v>
      </c>
      <c r="D80" s="85" t="s">
        <v>583</v>
      </c>
      <c r="E80" s="66" t="s">
        <v>579</v>
      </c>
      <c r="F80" s="82"/>
      <c r="G80" s="83"/>
      <c r="H80" s="83"/>
      <c r="I80" s="87"/>
    </row>
    <row r="81" spans="2:9" x14ac:dyDescent="0.2">
      <c r="B81" s="84"/>
      <c r="F81" s="82"/>
      <c r="G81" s="83"/>
      <c r="H81" s="83"/>
      <c r="I81" s="87"/>
    </row>
    <row r="82" spans="2:9" x14ac:dyDescent="0.2">
      <c r="B82" s="89">
        <f>B77+B79</f>
        <v>183562</v>
      </c>
      <c r="C82" s="78"/>
      <c r="D82" s="78" t="s">
        <v>553</v>
      </c>
      <c r="E82" s="78"/>
      <c r="F82" s="91"/>
      <c r="G82" s="78" t="s">
        <v>553</v>
      </c>
      <c r="H82" s="78"/>
      <c r="I82" s="92">
        <f>I77</f>
        <v>183562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175495</v>
      </c>
      <c r="D92" s="85" t="s">
        <v>567</v>
      </c>
      <c r="E92" s="66" t="s">
        <v>566</v>
      </c>
      <c r="F92" s="82"/>
      <c r="G92" s="85" t="s">
        <v>580</v>
      </c>
      <c r="H92" s="66" t="s">
        <v>579</v>
      </c>
      <c r="I92" s="87">
        <f>+B80</f>
        <v>148141</v>
      </c>
    </row>
    <row r="93" spans="2:9" x14ac:dyDescent="0.2">
      <c r="B93" s="84"/>
      <c r="E93" s="68" t="s">
        <v>563</v>
      </c>
      <c r="F93" s="82"/>
      <c r="G93" s="88" t="s">
        <v>578</v>
      </c>
      <c r="H93" s="81" t="s">
        <v>577</v>
      </c>
      <c r="I93" s="87">
        <f>I94+I95</f>
        <v>27547</v>
      </c>
    </row>
    <row r="94" spans="2:9" x14ac:dyDescent="0.2">
      <c r="B94" s="84"/>
      <c r="E94" s="85"/>
      <c r="F94" s="82"/>
      <c r="G94" s="88" t="s">
        <v>576</v>
      </c>
      <c r="I94" s="87">
        <v>10641</v>
      </c>
    </row>
    <row r="95" spans="2:9" x14ac:dyDescent="0.2">
      <c r="B95" s="84"/>
      <c r="E95" s="85"/>
      <c r="F95" s="82"/>
      <c r="G95" s="88" t="s">
        <v>575</v>
      </c>
      <c r="I95" s="87">
        <v>16906</v>
      </c>
    </row>
    <row r="96" spans="2:9" x14ac:dyDescent="0.2">
      <c r="B96" s="84"/>
      <c r="D96" s="85"/>
      <c r="F96" s="82"/>
      <c r="G96" s="88" t="s">
        <v>574</v>
      </c>
      <c r="H96" s="81" t="s">
        <v>573</v>
      </c>
      <c r="I96" s="87">
        <f>I97</f>
        <v>-193</v>
      </c>
    </row>
    <row r="97" spans="2:9" x14ac:dyDescent="0.2">
      <c r="B97" s="98"/>
      <c r="C97" s="99"/>
      <c r="D97" s="99"/>
      <c r="E97" s="85"/>
      <c r="F97" s="100"/>
      <c r="G97" s="88" t="s">
        <v>572</v>
      </c>
      <c r="H97" s="101"/>
      <c r="I97" s="87">
        <v>-193</v>
      </c>
    </row>
    <row r="98" spans="2:9" x14ac:dyDescent="0.2">
      <c r="B98" s="84"/>
      <c r="F98" s="82"/>
      <c r="G98" s="83"/>
      <c r="H98" s="83"/>
      <c r="I98" s="87"/>
    </row>
    <row r="99" spans="2:9" x14ac:dyDescent="0.2">
      <c r="B99" s="89">
        <f>B92</f>
        <v>175495</v>
      </c>
      <c r="C99" s="78"/>
      <c r="D99" s="78" t="s">
        <v>553</v>
      </c>
      <c r="E99" s="78"/>
      <c r="F99" s="91"/>
      <c r="G99" s="78" t="s">
        <v>553</v>
      </c>
      <c r="H99" s="78"/>
      <c r="I99" s="92">
        <f>I92+I93+I96</f>
        <v>175495</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38206</v>
      </c>
      <c r="D106" s="85" t="s">
        <v>570</v>
      </c>
      <c r="E106" s="103" t="s">
        <v>569</v>
      </c>
      <c r="F106" s="82"/>
      <c r="G106" s="83"/>
      <c r="H106" s="83"/>
      <c r="I106" s="82"/>
    </row>
    <row r="107" spans="2:9" x14ac:dyDescent="0.2">
      <c r="B107" s="84">
        <v>38733</v>
      </c>
      <c r="D107" s="85" t="s">
        <v>568</v>
      </c>
      <c r="E107" s="85"/>
      <c r="F107" s="82"/>
      <c r="G107" s="85" t="s">
        <v>567</v>
      </c>
      <c r="H107" s="68" t="s">
        <v>566</v>
      </c>
      <c r="I107" s="87"/>
    </row>
    <row r="108" spans="2:9" x14ac:dyDescent="0.2">
      <c r="B108" s="84">
        <f>-B13</f>
        <v>-35421</v>
      </c>
      <c r="D108" s="85" t="s">
        <v>565</v>
      </c>
      <c r="E108" s="86" t="s">
        <v>564</v>
      </c>
      <c r="F108" s="82"/>
      <c r="G108" s="85"/>
      <c r="H108" s="67" t="s">
        <v>563</v>
      </c>
      <c r="I108" s="87">
        <f>B92</f>
        <v>175495</v>
      </c>
    </row>
    <row r="109" spans="2:9" x14ac:dyDescent="0.2">
      <c r="B109" s="84">
        <v>-527</v>
      </c>
      <c r="D109" s="95" t="s">
        <v>562</v>
      </c>
      <c r="E109" s="85" t="s">
        <v>561</v>
      </c>
      <c r="F109" s="82"/>
      <c r="H109" s="104"/>
      <c r="I109" s="105"/>
    </row>
    <row r="110" spans="2:9" x14ac:dyDescent="0.2">
      <c r="B110" s="84">
        <v>0</v>
      </c>
      <c r="D110" s="85" t="s">
        <v>560</v>
      </c>
      <c r="E110" s="85" t="s">
        <v>559</v>
      </c>
      <c r="F110" s="82"/>
      <c r="G110" s="93"/>
      <c r="I110" s="87"/>
    </row>
    <row r="111" spans="2:9" x14ac:dyDescent="0.2">
      <c r="B111" s="84">
        <v>7286</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165424</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175495</v>
      </c>
      <c r="C115" s="78"/>
      <c r="D115" s="78" t="s">
        <v>553</v>
      </c>
      <c r="E115" s="106"/>
      <c r="F115" s="91"/>
      <c r="G115" s="78" t="s">
        <v>553</v>
      </c>
      <c r="H115" s="78"/>
      <c r="I115" s="92">
        <f>I108</f>
        <v>175495</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165424</v>
      </c>
    </row>
    <row r="123" spans="2:9" ht="15" x14ac:dyDescent="0.2">
      <c r="B123" s="84">
        <f>B125+B128+B131+B134+B137+B142+B143+B144</f>
        <v>352984</v>
      </c>
      <c r="C123" s="79"/>
      <c r="D123" s="58"/>
      <c r="E123" s="85" t="s">
        <v>548</v>
      </c>
      <c r="F123" s="58"/>
      <c r="G123" s="58"/>
      <c r="H123" s="58"/>
      <c r="I123" s="87">
        <f>I125+I128+I131+I134+I137+I142+I143+I144</f>
        <v>187560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354472</v>
      </c>
      <c r="E128" s="85" t="s">
        <v>544</v>
      </c>
      <c r="I128" s="87">
        <f>I129+I130</f>
        <v>6968</v>
      </c>
    </row>
    <row r="129" spans="2:9" x14ac:dyDescent="0.2">
      <c r="B129" s="84">
        <v>343210</v>
      </c>
      <c r="E129" s="85" t="s">
        <v>543</v>
      </c>
      <c r="I129" s="87">
        <v>0</v>
      </c>
    </row>
    <row r="130" spans="2:9" x14ac:dyDescent="0.2">
      <c r="B130" s="84">
        <v>11262</v>
      </c>
      <c r="E130" s="85" t="s">
        <v>542</v>
      </c>
      <c r="I130" s="87">
        <v>6968</v>
      </c>
    </row>
    <row r="131" spans="2:9" x14ac:dyDescent="0.2">
      <c r="B131" s="84">
        <f>B132+B133</f>
        <v>-14397</v>
      </c>
      <c r="E131" s="85" t="s">
        <v>541</v>
      </c>
      <c r="I131" s="87">
        <f>I132+I133</f>
        <v>0</v>
      </c>
    </row>
    <row r="132" spans="2:9" x14ac:dyDescent="0.2">
      <c r="B132" s="84">
        <v>-12839</v>
      </c>
      <c r="E132" s="85" t="s">
        <v>540</v>
      </c>
      <c r="I132" s="87">
        <v>0</v>
      </c>
    </row>
    <row r="133" spans="2:9" x14ac:dyDescent="0.2">
      <c r="B133" s="84">
        <v>-1558</v>
      </c>
      <c r="E133" s="85" t="s">
        <v>539</v>
      </c>
      <c r="I133" s="87">
        <v>0</v>
      </c>
    </row>
    <row r="134" spans="2:9" x14ac:dyDescent="0.2">
      <c r="B134" s="84">
        <f>B135+B136</f>
        <v>-1619</v>
      </c>
      <c r="E134" s="85" t="s">
        <v>538</v>
      </c>
      <c r="I134" s="87">
        <f>I135+I136</f>
        <v>-14850</v>
      </c>
    </row>
    <row r="135" spans="2:9" x14ac:dyDescent="0.2">
      <c r="B135" s="84">
        <v>-100</v>
      </c>
      <c r="E135" s="85" t="s">
        <v>537</v>
      </c>
      <c r="I135" s="87">
        <v>647</v>
      </c>
    </row>
    <row r="136" spans="2:9" x14ac:dyDescent="0.2">
      <c r="B136" s="84">
        <v>-1519</v>
      </c>
      <c r="E136" s="85" t="s">
        <v>536</v>
      </c>
      <c r="I136" s="87">
        <v>-15497</v>
      </c>
    </row>
    <row r="137" spans="2:9" x14ac:dyDescent="0.2">
      <c r="B137" s="84">
        <f>B138+B141</f>
        <v>-160</v>
      </c>
      <c r="E137" s="107" t="s">
        <v>535</v>
      </c>
      <c r="I137" s="87">
        <f>I138+I141</f>
        <v>25500</v>
      </c>
    </row>
    <row r="138" spans="2:9" x14ac:dyDescent="0.2">
      <c r="B138" s="84">
        <f>B139+B140</f>
        <v>268</v>
      </c>
      <c r="E138" s="107" t="s">
        <v>534</v>
      </c>
      <c r="I138" s="87">
        <f>I139+I140</f>
        <v>25500</v>
      </c>
    </row>
    <row r="139" spans="2:9" x14ac:dyDescent="0.2">
      <c r="B139" s="84">
        <v>268</v>
      </c>
      <c r="E139" s="107" t="s">
        <v>533</v>
      </c>
      <c r="I139" s="87">
        <v>25500</v>
      </c>
    </row>
    <row r="140" spans="2:9" x14ac:dyDescent="0.2">
      <c r="B140" s="84">
        <v>0</v>
      </c>
      <c r="E140" s="107" t="s">
        <v>532</v>
      </c>
      <c r="I140" s="87">
        <v>0</v>
      </c>
    </row>
    <row r="141" spans="2:9" x14ac:dyDescent="0.2">
      <c r="B141" s="84">
        <v>-428</v>
      </c>
      <c r="E141" s="107" t="s">
        <v>531</v>
      </c>
      <c r="I141" s="87">
        <v>0</v>
      </c>
    </row>
    <row r="142" spans="2:9" x14ac:dyDescent="0.2">
      <c r="B142" s="84">
        <v>0</v>
      </c>
      <c r="E142" s="85" t="s">
        <v>530</v>
      </c>
      <c r="I142" s="87">
        <v>0</v>
      </c>
    </row>
    <row r="143" spans="2:9" x14ac:dyDescent="0.2">
      <c r="B143" s="84">
        <v>0</v>
      </c>
      <c r="C143" s="85" t="s">
        <v>529</v>
      </c>
      <c r="E143" s="85" t="s">
        <v>529</v>
      </c>
      <c r="I143" s="87">
        <v>-412</v>
      </c>
    </row>
    <row r="144" spans="2:9" x14ac:dyDescent="0.2">
      <c r="B144" s="84">
        <f>B145+B146</f>
        <v>14688</v>
      </c>
      <c r="C144" s="85" t="s">
        <v>528</v>
      </c>
      <c r="E144" s="85" t="s">
        <v>528</v>
      </c>
      <c r="I144" s="87">
        <f>I145+I146</f>
        <v>170354</v>
      </c>
    </row>
    <row r="145" spans="2:9" x14ac:dyDescent="0.2">
      <c r="B145" s="84">
        <v>-10319</v>
      </c>
      <c r="C145" s="85" t="s">
        <v>527</v>
      </c>
      <c r="E145" s="85" t="s">
        <v>527</v>
      </c>
      <c r="I145" s="87">
        <v>7839</v>
      </c>
    </row>
    <row r="146" spans="2:9" x14ac:dyDescent="0.2">
      <c r="B146" s="89">
        <v>25007</v>
      </c>
      <c r="C146" s="108" t="s">
        <v>526</v>
      </c>
      <c r="D146" s="109"/>
      <c r="E146" s="108" t="s">
        <v>526</v>
      </c>
      <c r="F146" s="109"/>
      <c r="G146" s="109"/>
      <c r="H146" s="109"/>
      <c r="I146" s="92">
        <v>162515</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2" manualBreakCount="2">
    <brk id="72" min="1" max="8" man="1"/>
    <brk id="146"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688</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2760</v>
      </c>
      <c r="D11" s="81" t="s">
        <v>645</v>
      </c>
      <c r="E11" s="85" t="s">
        <v>644</v>
      </c>
      <c r="F11" s="82"/>
      <c r="G11" s="83" t="s">
        <v>643</v>
      </c>
      <c r="H11" s="86" t="s">
        <v>642</v>
      </c>
      <c r="I11" s="87">
        <f>I12+I13</f>
        <v>5305</v>
      </c>
    </row>
    <row r="12" spans="2:14" x14ac:dyDescent="0.2">
      <c r="B12" s="84">
        <f>I11-B11</f>
        <v>2545</v>
      </c>
      <c r="D12" s="85" t="s">
        <v>632</v>
      </c>
      <c r="E12" s="66" t="s">
        <v>631</v>
      </c>
      <c r="F12" s="82"/>
      <c r="G12" s="88" t="s">
        <v>641</v>
      </c>
      <c r="H12" s="83"/>
      <c r="I12" s="87">
        <v>5305</v>
      </c>
    </row>
    <row r="13" spans="2:14" x14ac:dyDescent="0.2">
      <c r="B13" s="84">
        <v>490</v>
      </c>
      <c r="D13" s="81" t="s">
        <v>640</v>
      </c>
      <c r="E13" s="85" t="s">
        <v>564</v>
      </c>
      <c r="F13" s="82"/>
      <c r="G13" s="88" t="s">
        <v>639</v>
      </c>
      <c r="I13" s="87">
        <v>0</v>
      </c>
    </row>
    <row r="14" spans="2:14" x14ac:dyDescent="0.2">
      <c r="B14" s="84">
        <f>B12-B13</f>
        <v>2055</v>
      </c>
      <c r="D14" s="81" t="s">
        <v>638</v>
      </c>
      <c r="E14" s="66" t="s">
        <v>637</v>
      </c>
      <c r="F14" s="82"/>
      <c r="G14" s="88"/>
      <c r="H14" s="83"/>
      <c r="I14" s="87"/>
    </row>
    <row r="15" spans="2:14" ht="7.15" customHeight="1" x14ac:dyDescent="0.2">
      <c r="B15" s="84"/>
      <c r="F15" s="82"/>
      <c r="G15" s="83"/>
      <c r="H15" s="83"/>
      <c r="I15" s="87"/>
    </row>
    <row r="16" spans="2:14" x14ac:dyDescent="0.2">
      <c r="B16" s="89">
        <f>B11+B12</f>
        <v>5305</v>
      </c>
      <c r="C16" s="78"/>
      <c r="D16" s="90" t="s">
        <v>553</v>
      </c>
      <c r="E16" s="78"/>
      <c r="F16" s="91"/>
      <c r="G16" s="90" t="s">
        <v>553</v>
      </c>
      <c r="H16" s="78"/>
      <c r="I16" s="92">
        <f>I11</f>
        <v>5305</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1753</v>
      </c>
      <c r="D26" s="81" t="s">
        <v>634</v>
      </c>
      <c r="E26" s="85" t="s">
        <v>633</v>
      </c>
      <c r="F26" s="82"/>
      <c r="G26" s="88" t="s">
        <v>632</v>
      </c>
      <c r="H26" s="68" t="s">
        <v>631</v>
      </c>
      <c r="I26" s="87">
        <f>+B12</f>
        <v>2545</v>
      </c>
    </row>
    <row r="27" spans="2:9" x14ac:dyDescent="0.2">
      <c r="B27" s="84">
        <v>1523</v>
      </c>
      <c r="D27" s="85" t="s">
        <v>630</v>
      </c>
      <c r="F27" s="82"/>
      <c r="G27" s="83"/>
      <c r="H27" s="83"/>
      <c r="I27" s="87"/>
    </row>
    <row r="28" spans="2:9" x14ac:dyDescent="0.2">
      <c r="B28" s="84">
        <f>B29+B30</f>
        <v>230</v>
      </c>
      <c r="D28" s="85" t="s">
        <v>629</v>
      </c>
      <c r="F28" s="82"/>
      <c r="G28" s="83"/>
      <c r="H28" s="83"/>
      <c r="I28" s="87"/>
    </row>
    <row r="29" spans="2:9" x14ac:dyDescent="0.2">
      <c r="B29" s="84">
        <v>230</v>
      </c>
      <c r="D29" s="85" t="s">
        <v>628</v>
      </c>
      <c r="F29" s="82"/>
      <c r="G29" s="83"/>
      <c r="H29" s="83"/>
      <c r="I29" s="87"/>
    </row>
    <row r="30" spans="2:9" x14ac:dyDescent="0.2">
      <c r="B30" s="84">
        <v>0</v>
      </c>
      <c r="D30" s="85" t="s">
        <v>627</v>
      </c>
      <c r="F30" s="82"/>
      <c r="G30" s="83"/>
      <c r="H30" s="83"/>
      <c r="I30" s="87"/>
    </row>
    <row r="31" spans="2:9" ht="12.75" customHeight="1" x14ac:dyDescent="0.2">
      <c r="B31" s="84">
        <v>8</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784</v>
      </c>
      <c r="D33" s="85" t="s">
        <v>621</v>
      </c>
      <c r="E33" s="66" t="s">
        <v>620</v>
      </c>
      <c r="F33" s="82"/>
      <c r="G33" s="83"/>
      <c r="H33" s="83"/>
      <c r="I33" s="87"/>
    </row>
    <row r="34" spans="2:9" x14ac:dyDescent="0.2">
      <c r="B34" s="84"/>
      <c r="F34" s="82"/>
      <c r="G34" s="83"/>
      <c r="H34" s="83"/>
      <c r="I34" s="87"/>
    </row>
    <row r="35" spans="2:9" x14ac:dyDescent="0.2">
      <c r="B35" s="89">
        <f>B26+B31+B32+B33</f>
        <v>2545</v>
      </c>
      <c r="C35" s="78"/>
      <c r="D35" s="90" t="s">
        <v>553</v>
      </c>
      <c r="E35" s="78"/>
      <c r="F35" s="91"/>
      <c r="G35" s="90" t="s">
        <v>553</v>
      </c>
      <c r="H35" s="78"/>
      <c r="I35" s="92">
        <f>I26</f>
        <v>2545</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15</v>
      </c>
      <c r="D42" s="81" t="s">
        <v>619</v>
      </c>
      <c r="E42" s="88" t="s">
        <v>618</v>
      </c>
      <c r="F42" s="82"/>
      <c r="G42" s="85" t="s">
        <v>621</v>
      </c>
      <c r="H42" s="66" t="s">
        <v>620</v>
      </c>
      <c r="I42" s="87">
        <f>+B33</f>
        <v>784</v>
      </c>
    </row>
    <row r="43" spans="2:9" ht="15" x14ac:dyDescent="0.2">
      <c r="B43" s="84">
        <v>15</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769</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784</v>
      </c>
      <c r="C52" s="78"/>
      <c r="D52" s="78" t="s">
        <v>553</v>
      </c>
      <c r="E52" s="78"/>
      <c r="F52" s="91"/>
      <c r="G52" s="78" t="s">
        <v>553</v>
      </c>
      <c r="H52" s="78"/>
      <c r="I52" s="92">
        <f>I42+I43+I50</f>
        <v>784</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769</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23</v>
      </c>
    </row>
    <row r="64" spans="2:9" x14ac:dyDescent="0.2">
      <c r="B64" s="84">
        <f>B65+B66+B67</f>
        <v>28</v>
      </c>
      <c r="D64" s="81" t="s">
        <v>597</v>
      </c>
      <c r="E64" s="81" t="s">
        <v>596</v>
      </c>
      <c r="F64" s="82"/>
      <c r="G64" s="85" t="s">
        <v>595</v>
      </c>
      <c r="I64" s="87">
        <v>0</v>
      </c>
    </row>
    <row r="65" spans="2:9" x14ac:dyDescent="0.2">
      <c r="B65" s="84">
        <v>28</v>
      </c>
      <c r="D65" s="85" t="s">
        <v>595</v>
      </c>
      <c r="F65" s="82"/>
      <c r="G65" s="88" t="s">
        <v>594</v>
      </c>
      <c r="I65" s="87">
        <v>7</v>
      </c>
    </row>
    <row r="66" spans="2:9" x14ac:dyDescent="0.2">
      <c r="B66" s="84">
        <v>0</v>
      </c>
      <c r="D66" s="85" t="s">
        <v>594</v>
      </c>
      <c r="F66" s="82"/>
      <c r="G66" s="88" t="s">
        <v>593</v>
      </c>
      <c r="I66" s="87">
        <v>16</v>
      </c>
    </row>
    <row r="67" spans="2:9" x14ac:dyDescent="0.2">
      <c r="B67" s="84">
        <v>0</v>
      </c>
      <c r="D67" s="85" t="s">
        <v>593</v>
      </c>
      <c r="F67" s="82"/>
      <c r="G67" s="83"/>
      <c r="H67" s="83"/>
      <c r="I67" s="87"/>
    </row>
    <row r="68" spans="2:9" x14ac:dyDescent="0.2">
      <c r="B68" s="84">
        <f>I70-B59-B62-B64</f>
        <v>764</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792</v>
      </c>
      <c r="C70" s="78"/>
      <c r="D70" s="78" t="s">
        <v>553</v>
      </c>
      <c r="E70" s="78"/>
      <c r="F70" s="91"/>
      <c r="G70" s="78" t="s">
        <v>553</v>
      </c>
      <c r="H70" s="78"/>
      <c r="I70" s="92">
        <f>I59+I60+I63</f>
        <v>792</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764</v>
      </c>
    </row>
    <row r="78" spans="2:9" x14ac:dyDescent="0.2">
      <c r="B78" s="84"/>
      <c r="E78" s="85" t="s">
        <v>585</v>
      </c>
      <c r="F78" s="82"/>
      <c r="G78" s="88"/>
      <c r="H78" s="85"/>
      <c r="I78" s="87"/>
    </row>
    <row r="79" spans="2:9" x14ac:dyDescent="0.2">
      <c r="B79" s="84">
        <f>I82-B77</f>
        <v>764</v>
      </c>
      <c r="D79" s="85" t="s">
        <v>580</v>
      </c>
      <c r="E79" s="68" t="s">
        <v>584</v>
      </c>
      <c r="F79" s="82"/>
      <c r="G79" s="83"/>
      <c r="H79" s="83"/>
      <c r="I79" s="87"/>
    </row>
    <row r="80" spans="2:9" x14ac:dyDescent="0.2">
      <c r="B80" s="84">
        <f>B79-B13</f>
        <v>274</v>
      </c>
      <c r="D80" s="85" t="s">
        <v>583</v>
      </c>
      <c r="E80" s="66" t="s">
        <v>579</v>
      </c>
      <c r="F80" s="82"/>
      <c r="G80" s="83"/>
      <c r="H80" s="83"/>
      <c r="I80" s="87"/>
    </row>
    <row r="81" spans="2:9" x14ac:dyDescent="0.2">
      <c r="B81" s="84"/>
      <c r="F81" s="82"/>
      <c r="G81" s="83"/>
      <c r="H81" s="83"/>
      <c r="I81" s="87"/>
    </row>
    <row r="82" spans="2:9" x14ac:dyDescent="0.2">
      <c r="B82" s="89">
        <f>B77+B79</f>
        <v>764</v>
      </c>
      <c r="C82" s="78"/>
      <c r="D82" s="78" t="s">
        <v>553</v>
      </c>
      <c r="E82" s="78"/>
      <c r="F82" s="91"/>
      <c r="G82" s="78" t="s">
        <v>553</v>
      </c>
      <c r="H82" s="78"/>
      <c r="I82" s="92">
        <f>I77</f>
        <v>764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284</v>
      </c>
      <c r="D92" s="85" t="s">
        <v>567</v>
      </c>
      <c r="E92" s="66" t="s">
        <v>566</v>
      </c>
      <c r="F92" s="82"/>
      <c r="G92" s="85" t="s">
        <v>580</v>
      </c>
      <c r="H92" s="66" t="s">
        <v>579</v>
      </c>
      <c r="I92" s="87">
        <f>+B80</f>
        <v>274</v>
      </c>
    </row>
    <row r="93" spans="2:9" x14ac:dyDescent="0.2">
      <c r="B93" s="84"/>
      <c r="E93" s="68" t="s">
        <v>563</v>
      </c>
      <c r="F93" s="82"/>
      <c r="G93" s="88" t="s">
        <v>578</v>
      </c>
      <c r="H93" s="81" t="s">
        <v>577</v>
      </c>
      <c r="I93" s="87">
        <f>I94+I95</f>
        <v>10</v>
      </c>
    </row>
    <row r="94" spans="2:9" x14ac:dyDescent="0.2">
      <c r="B94" s="84"/>
      <c r="E94" s="85"/>
      <c r="F94" s="82"/>
      <c r="G94" s="88" t="s">
        <v>576</v>
      </c>
      <c r="I94" s="87">
        <v>10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284</v>
      </c>
      <c r="C99" s="78"/>
      <c r="D99" s="78" t="s">
        <v>553</v>
      </c>
      <c r="E99" s="78"/>
      <c r="F99" s="91"/>
      <c r="G99" s="78" t="s">
        <v>553</v>
      </c>
      <c r="H99" s="78"/>
      <c r="I99" s="92">
        <f>I92+I93+I96</f>
        <v>284</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3247</v>
      </c>
      <c r="D106" s="85" t="s">
        <v>570</v>
      </c>
      <c r="E106" s="103" t="s">
        <v>569</v>
      </c>
      <c r="F106" s="82"/>
      <c r="G106" s="83"/>
      <c r="H106" s="83"/>
      <c r="I106" s="82"/>
    </row>
    <row r="107" spans="2:9" x14ac:dyDescent="0.2">
      <c r="B107" s="84">
        <v>3358</v>
      </c>
      <c r="D107" s="85" t="s">
        <v>568</v>
      </c>
      <c r="E107" s="85"/>
      <c r="F107" s="82"/>
      <c r="G107" s="85" t="s">
        <v>567</v>
      </c>
      <c r="H107" s="68" t="s">
        <v>566</v>
      </c>
      <c r="I107" s="87"/>
    </row>
    <row r="108" spans="2:9" x14ac:dyDescent="0.2">
      <c r="B108" s="84">
        <f>-B13</f>
        <v>-490</v>
      </c>
      <c r="D108" s="85" t="s">
        <v>565</v>
      </c>
      <c r="E108" s="86" t="s">
        <v>564</v>
      </c>
      <c r="F108" s="82"/>
      <c r="G108" s="85"/>
      <c r="H108" s="67" t="s">
        <v>563</v>
      </c>
      <c r="I108" s="87">
        <f>B92</f>
        <v>284</v>
      </c>
    </row>
    <row r="109" spans="2:9" x14ac:dyDescent="0.2">
      <c r="B109" s="84">
        <v>-111</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-2473</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284</v>
      </c>
      <c r="C115" s="78"/>
      <c r="D115" s="78" t="s">
        <v>553</v>
      </c>
      <c r="E115" s="106"/>
      <c r="F115" s="91"/>
      <c r="G115" s="78" t="s">
        <v>553</v>
      </c>
      <c r="H115" s="78"/>
      <c r="I115" s="92">
        <f>I108</f>
        <v>284</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-2473</v>
      </c>
    </row>
    <row r="123" spans="2:9" ht="15" x14ac:dyDescent="0.2">
      <c r="B123" s="84">
        <f>B125+B128+B131+B134+B137+B142+B143+B144</f>
        <v>402</v>
      </c>
      <c r="C123" s="79"/>
      <c r="D123" s="58"/>
      <c r="E123" s="85" t="s">
        <v>548</v>
      </c>
      <c r="F123" s="58"/>
      <c r="G123" s="58"/>
      <c r="H123" s="58"/>
      <c r="I123" s="87">
        <f>I125+I128+I131+I134+I137+I142+I143+I144</f>
        <v>2875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-406</v>
      </c>
      <c r="E128" s="85" t="s">
        <v>544</v>
      </c>
      <c r="I128" s="87">
        <f>I129+I130</f>
        <v>0</v>
      </c>
    </row>
    <row r="129" spans="2:9" x14ac:dyDescent="0.2">
      <c r="B129" s="84">
        <v>-406</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-241</v>
      </c>
    </row>
    <row r="135" spans="2:9" x14ac:dyDescent="0.2">
      <c r="B135" s="84">
        <v>0</v>
      </c>
      <c r="E135" s="85" t="s">
        <v>537</v>
      </c>
      <c r="I135" s="87">
        <v>14</v>
      </c>
    </row>
    <row r="136" spans="2:9" x14ac:dyDescent="0.2">
      <c r="B136" s="84">
        <v>0</v>
      </c>
      <c r="E136" s="85" t="s">
        <v>536</v>
      </c>
      <c r="I136" s="87">
        <v>-255</v>
      </c>
    </row>
    <row r="137" spans="2:9" x14ac:dyDescent="0.2">
      <c r="B137" s="84">
        <f>B138+B141</f>
        <v>21</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21</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787</v>
      </c>
      <c r="C144" s="85" t="s">
        <v>528</v>
      </c>
      <c r="E144" s="85" t="s">
        <v>528</v>
      </c>
      <c r="I144" s="87">
        <f>I145+I146</f>
        <v>3116</v>
      </c>
    </row>
    <row r="145" spans="2:9" x14ac:dyDescent="0.2">
      <c r="B145" s="84">
        <v>110</v>
      </c>
      <c r="C145" s="85" t="s">
        <v>527</v>
      </c>
      <c r="E145" s="85" t="s">
        <v>527</v>
      </c>
      <c r="I145" s="87">
        <v>14</v>
      </c>
    </row>
    <row r="146" spans="2:9" x14ac:dyDescent="0.2">
      <c r="B146" s="89">
        <v>677</v>
      </c>
      <c r="C146" s="108" t="s">
        <v>526</v>
      </c>
      <c r="D146" s="109"/>
      <c r="E146" s="108" t="s">
        <v>526</v>
      </c>
      <c r="F146" s="109"/>
      <c r="G146" s="109"/>
      <c r="H146" s="109"/>
      <c r="I146" s="92">
        <v>3102</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3" orientation="portrait" r:id="rId1"/>
  <headerFooter alignWithMargins="0"/>
  <rowBreaks count="1" manualBreakCount="1">
    <brk id="72" min="1" max="8"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689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6285</v>
      </c>
      <c r="D11" s="81" t="s">
        <v>645</v>
      </c>
      <c r="E11" s="85" t="s">
        <v>644</v>
      </c>
      <c r="F11" s="82"/>
      <c r="G11" s="83" t="s">
        <v>643</v>
      </c>
      <c r="H11" s="86" t="s">
        <v>642</v>
      </c>
      <c r="I11" s="87">
        <f>I12+I13</f>
        <v>17040</v>
      </c>
    </row>
    <row r="12" spans="2:14" x14ac:dyDescent="0.2">
      <c r="B12" s="84">
        <f>I11-B11</f>
        <v>10755</v>
      </c>
      <c r="D12" s="85" t="s">
        <v>632</v>
      </c>
      <c r="E12" s="66" t="s">
        <v>631</v>
      </c>
      <c r="F12" s="82"/>
      <c r="G12" s="88" t="s">
        <v>641</v>
      </c>
      <c r="H12" s="83"/>
      <c r="I12" s="87">
        <v>17040</v>
      </c>
    </row>
    <row r="13" spans="2:14" x14ac:dyDescent="0.2">
      <c r="B13" s="84">
        <v>265</v>
      </c>
      <c r="D13" s="81" t="s">
        <v>640</v>
      </c>
      <c r="E13" s="85" t="s">
        <v>564</v>
      </c>
      <c r="F13" s="82"/>
      <c r="G13" s="88" t="s">
        <v>639</v>
      </c>
      <c r="I13" s="87">
        <v>0</v>
      </c>
    </row>
    <row r="14" spans="2:14" x14ac:dyDescent="0.2">
      <c r="B14" s="84">
        <f>B12-B13</f>
        <v>10490</v>
      </c>
      <c r="D14" s="81" t="s">
        <v>638</v>
      </c>
      <c r="E14" s="66" t="s">
        <v>637</v>
      </c>
      <c r="F14" s="82"/>
      <c r="G14" s="88"/>
      <c r="H14" s="83"/>
      <c r="I14" s="87"/>
    </row>
    <row r="15" spans="2:14" ht="7.15" customHeight="1" x14ac:dyDescent="0.2">
      <c r="B15" s="84"/>
      <c r="F15" s="82"/>
      <c r="G15" s="83"/>
      <c r="H15" s="83"/>
      <c r="I15" s="87"/>
    </row>
    <row r="16" spans="2:14" x14ac:dyDescent="0.2">
      <c r="B16" s="89">
        <f>B11+B12</f>
        <v>17040</v>
      </c>
      <c r="C16" s="78"/>
      <c r="D16" s="90" t="s">
        <v>553</v>
      </c>
      <c r="E16" s="78"/>
      <c r="F16" s="91"/>
      <c r="G16" s="90" t="s">
        <v>553</v>
      </c>
      <c r="H16" s="78"/>
      <c r="I16" s="92">
        <f>I11</f>
        <v>17040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9497</v>
      </c>
      <c r="D26" s="81" t="s">
        <v>634</v>
      </c>
      <c r="E26" s="85" t="s">
        <v>633</v>
      </c>
      <c r="F26" s="82"/>
      <c r="G26" s="88" t="s">
        <v>632</v>
      </c>
      <c r="H26" s="68" t="s">
        <v>631</v>
      </c>
      <c r="I26" s="87">
        <f>+B12</f>
        <v>10755</v>
      </c>
    </row>
    <row r="27" spans="2:9" x14ac:dyDescent="0.2">
      <c r="B27" s="84">
        <v>7272</v>
      </c>
      <c r="D27" s="85" t="s">
        <v>630</v>
      </c>
      <c r="F27" s="82"/>
      <c r="G27" s="83"/>
      <c r="H27" s="83"/>
      <c r="I27" s="87"/>
    </row>
    <row r="28" spans="2:9" x14ac:dyDescent="0.2">
      <c r="B28" s="84">
        <f>B29+B30</f>
        <v>2225</v>
      </c>
      <c r="D28" s="85" t="s">
        <v>629</v>
      </c>
      <c r="F28" s="82"/>
      <c r="G28" s="83"/>
      <c r="H28" s="83"/>
      <c r="I28" s="87"/>
    </row>
    <row r="29" spans="2:9" x14ac:dyDescent="0.2">
      <c r="B29" s="84">
        <v>2213</v>
      </c>
      <c r="D29" s="85" t="s">
        <v>628</v>
      </c>
      <c r="F29" s="82"/>
      <c r="G29" s="83"/>
      <c r="H29" s="83"/>
      <c r="I29" s="87"/>
    </row>
    <row r="30" spans="2:9" x14ac:dyDescent="0.2">
      <c r="B30" s="84">
        <v>12</v>
      </c>
      <c r="D30" s="85" t="s">
        <v>627</v>
      </c>
      <c r="F30" s="82"/>
      <c r="G30" s="83"/>
      <c r="H30" s="83"/>
      <c r="I30" s="87"/>
    </row>
    <row r="31" spans="2:9" ht="12.75" customHeight="1" x14ac:dyDescent="0.2">
      <c r="B31" s="84">
        <v>18</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1240</v>
      </c>
      <c r="D33" s="85" t="s">
        <v>621</v>
      </c>
      <c r="E33" s="66" t="s">
        <v>620</v>
      </c>
      <c r="F33" s="82"/>
      <c r="G33" s="83"/>
      <c r="H33" s="83"/>
      <c r="I33" s="87"/>
    </row>
    <row r="34" spans="2:9" x14ac:dyDescent="0.2">
      <c r="B34" s="84"/>
      <c r="F34" s="82"/>
      <c r="G34" s="83"/>
      <c r="H34" s="83"/>
      <c r="I34" s="87"/>
    </row>
    <row r="35" spans="2:9" x14ac:dyDescent="0.2">
      <c r="B35" s="89">
        <f>B26+B31+B32+B33</f>
        <v>10755</v>
      </c>
      <c r="C35" s="78"/>
      <c r="D35" s="90" t="s">
        <v>553</v>
      </c>
      <c r="E35" s="78"/>
      <c r="F35" s="91"/>
      <c r="G35" s="90" t="s">
        <v>553</v>
      </c>
      <c r="H35" s="78"/>
      <c r="I35" s="92">
        <f>I26</f>
        <v>10755</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21</v>
      </c>
      <c r="D42" s="81" t="s">
        <v>619</v>
      </c>
      <c r="E42" s="88" t="s">
        <v>618</v>
      </c>
      <c r="F42" s="82"/>
      <c r="G42" s="85" t="s">
        <v>621</v>
      </c>
      <c r="H42" s="66" t="s">
        <v>620</v>
      </c>
      <c r="I42" s="87">
        <f>+B33</f>
        <v>1240</v>
      </c>
    </row>
    <row r="43" spans="2:9" ht="15" x14ac:dyDescent="0.2">
      <c r="B43" s="84">
        <v>21</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1219</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1240</v>
      </c>
      <c r="C52" s="78"/>
      <c r="D52" s="78" t="s">
        <v>553</v>
      </c>
      <c r="E52" s="78"/>
      <c r="F52" s="91"/>
      <c r="G52" s="78" t="s">
        <v>553</v>
      </c>
      <c r="H52" s="78"/>
      <c r="I52" s="92">
        <f>I42+I43+I50</f>
        <v>1240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1219</v>
      </c>
    </row>
    <row r="60" spans="2:9" x14ac:dyDescent="0.2">
      <c r="B60" s="84">
        <v>0</v>
      </c>
      <c r="D60" s="85" t="s">
        <v>605</v>
      </c>
      <c r="F60" s="82"/>
      <c r="G60" s="88" t="s">
        <v>604</v>
      </c>
      <c r="H60" s="85"/>
      <c r="I60" s="87">
        <f>I61+I62</f>
        <v>12</v>
      </c>
    </row>
    <row r="61" spans="2:9" x14ac:dyDescent="0.2">
      <c r="B61" s="84">
        <v>0</v>
      </c>
      <c r="D61" s="85" t="s">
        <v>603</v>
      </c>
      <c r="F61" s="82"/>
      <c r="G61" s="88" t="s">
        <v>602</v>
      </c>
      <c r="I61" s="87">
        <v>0</v>
      </c>
    </row>
    <row r="62" spans="2:9" x14ac:dyDescent="0.2">
      <c r="B62" s="84">
        <v>12</v>
      </c>
      <c r="D62" s="81" t="s">
        <v>601</v>
      </c>
      <c r="E62" s="85" t="s">
        <v>600</v>
      </c>
      <c r="F62" s="82"/>
      <c r="G62" s="88" t="s">
        <v>599</v>
      </c>
      <c r="I62" s="87">
        <v>12</v>
      </c>
    </row>
    <row r="63" spans="2:9" x14ac:dyDescent="0.2">
      <c r="B63" s="84"/>
      <c r="E63" s="85" t="s">
        <v>598</v>
      </c>
      <c r="F63" s="82"/>
      <c r="G63" s="83" t="s">
        <v>597</v>
      </c>
      <c r="H63" s="81" t="s">
        <v>596</v>
      </c>
      <c r="I63" s="87">
        <f>I64+I65+I66</f>
        <v>144</v>
      </c>
    </row>
    <row r="64" spans="2:9" x14ac:dyDescent="0.2">
      <c r="B64" s="84">
        <f>B65+B66+B67</f>
        <v>26</v>
      </c>
      <c r="D64" s="81" t="s">
        <v>597</v>
      </c>
      <c r="E64" s="81" t="s">
        <v>596</v>
      </c>
      <c r="F64" s="82"/>
      <c r="G64" s="85" t="s">
        <v>595</v>
      </c>
      <c r="I64" s="87">
        <v>0</v>
      </c>
    </row>
    <row r="65" spans="2:9" x14ac:dyDescent="0.2">
      <c r="B65" s="84">
        <v>26</v>
      </c>
      <c r="D65" s="85" t="s">
        <v>595</v>
      </c>
      <c r="F65" s="82"/>
      <c r="G65" s="88" t="s">
        <v>594</v>
      </c>
      <c r="I65" s="87">
        <v>3</v>
      </c>
    </row>
    <row r="66" spans="2:9" x14ac:dyDescent="0.2">
      <c r="B66" s="84">
        <v>0</v>
      </c>
      <c r="D66" s="85" t="s">
        <v>594</v>
      </c>
      <c r="F66" s="82"/>
      <c r="G66" s="88" t="s">
        <v>593</v>
      </c>
      <c r="I66" s="87">
        <v>141</v>
      </c>
    </row>
    <row r="67" spans="2:9" x14ac:dyDescent="0.2">
      <c r="B67" s="84">
        <v>0</v>
      </c>
      <c r="D67" s="85" t="s">
        <v>593</v>
      </c>
      <c r="F67" s="82"/>
      <c r="G67" s="83"/>
      <c r="H67" s="83"/>
      <c r="I67" s="87"/>
    </row>
    <row r="68" spans="2:9" x14ac:dyDescent="0.2">
      <c r="B68" s="84">
        <f>I70-B59-B62-B64</f>
        <v>1337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1375</v>
      </c>
      <c r="C70" s="78"/>
      <c r="D70" s="78" t="s">
        <v>553</v>
      </c>
      <c r="E70" s="78"/>
      <c r="F70" s="91"/>
      <c r="G70" s="78" t="s">
        <v>553</v>
      </c>
      <c r="H70" s="78"/>
      <c r="I70" s="92">
        <f>I59+I60+I63</f>
        <v>1375</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1337</v>
      </c>
    </row>
    <row r="78" spans="2:9" x14ac:dyDescent="0.2">
      <c r="B78" s="84"/>
      <c r="E78" s="85" t="s">
        <v>585</v>
      </c>
      <c r="F78" s="82"/>
      <c r="G78" s="88"/>
      <c r="H78" s="85"/>
      <c r="I78" s="87"/>
    </row>
    <row r="79" spans="2:9" x14ac:dyDescent="0.2">
      <c r="B79" s="84">
        <f>I82-B77</f>
        <v>1337</v>
      </c>
      <c r="D79" s="85" t="s">
        <v>580</v>
      </c>
      <c r="E79" s="68" t="s">
        <v>584</v>
      </c>
      <c r="F79" s="82"/>
      <c r="G79" s="83"/>
      <c r="H79" s="83"/>
      <c r="I79" s="87"/>
    </row>
    <row r="80" spans="2:9" x14ac:dyDescent="0.2">
      <c r="B80" s="84">
        <f>B79-B13</f>
        <v>1072</v>
      </c>
      <c r="D80" s="85" t="s">
        <v>583</v>
      </c>
      <c r="E80" s="66" t="s">
        <v>579</v>
      </c>
      <c r="F80" s="82"/>
      <c r="G80" s="83"/>
      <c r="H80" s="83"/>
      <c r="I80" s="87"/>
    </row>
    <row r="81" spans="2:9" x14ac:dyDescent="0.2">
      <c r="B81" s="84"/>
      <c r="F81" s="82"/>
      <c r="G81" s="83"/>
      <c r="H81" s="83"/>
      <c r="I81" s="87"/>
    </row>
    <row r="82" spans="2:9" x14ac:dyDescent="0.2">
      <c r="B82" s="89">
        <f>B77+B79</f>
        <v>1337</v>
      </c>
      <c r="C82" s="78"/>
      <c r="D82" s="78" t="s">
        <v>553</v>
      </c>
      <c r="E82" s="78"/>
      <c r="F82" s="91"/>
      <c r="G82" s="78" t="s">
        <v>553</v>
      </c>
      <c r="H82" s="78"/>
      <c r="I82" s="92">
        <f>I77</f>
        <v>1337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1117</v>
      </c>
      <c r="D92" s="85" t="s">
        <v>567</v>
      </c>
      <c r="E92" s="66" t="s">
        <v>566</v>
      </c>
      <c r="F92" s="82"/>
      <c r="G92" s="85" t="s">
        <v>580</v>
      </c>
      <c r="H92" s="66" t="s">
        <v>579</v>
      </c>
      <c r="I92" s="87">
        <f>+B80</f>
        <v>1072</v>
      </c>
    </row>
    <row r="93" spans="2:9" x14ac:dyDescent="0.2">
      <c r="B93" s="84"/>
      <c r="E93" s="68" t="s">
        <v>563</v>
      </c>
      <c r="F93" s="82"/>
      <c r="G93" s="88" t="s">
        <v>578</v>
      </c>
      <c r="H93" s="81" t="s">
        <v>577</v>
      </c>
      <c r="I93" s="87">
        <f>I94+I95</f>
        <v>45</v>
      </c>
    </row>
    <row r="94" spans="2:9" x14ac:dyDescent="0.2">
      <c r="B94" s="84"/>
      <c r="E94" s="85"/>
      <c r="F94" s="82"/>
      <c r="G94" s="88" t="s">
        <v>576</v>
      </c>
      <c r="I94" s="87">
        <v>45</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1117</v>
      </c>
      <c r="C99" s="78"/>
      <c r="D99" s="78" t="s">
        <v>553</v>
      </c>
      <c r="E99" s="78"/>
      <c r="F99" s="91"/>
      <c r="G99" s="78" t="s">
        <v>553</v>
      </c>
      <c r="H99" s="78"/>
      <c r="I99" s="92">
        <f>I92+I93+I96</f>
        <v>1117</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-215</v>
      </c>
      <c r="D106" s="85" t="s">
        <v>570</v>
      </c>
      <c r="E106" s="103" t="s">
        <v>569</v>
      </c>
      <c r="F106" s="82"/>
      <c r="G106" s="83"/>
      <c r="H106" s="83"/>
      <c r="I106" s="82"/>
    </row>
    <row r="107" spans="2:9" x14ac:dyDescent="0.2">
      <c r="B107" s="84">
        <v>272</v>
      </c>
      <c r="D107" s="85" t="s">
        <v>568</v>
      </c>
      <c r="E107" s="85"/>
      <c r="F107" s="82"/>
      <c r="G107" s="85" t="s">
        <v>567</v>
      </c>
      <c r="H107" s="68" t="s">
        <v>566</v>
      </c>
      <c r="I107" s="87"/>
    </row>
    <row r="108" spans="2:9" x14ac:dyDescent="0.2">
      <c r="B108" s="84">
        <f>-B13</f>
        <v>-265</v>
      </c>
      <c r="D108" s="85" t="s">
        <v>565</v>
      </c>
      <c r="E108" s="86" t="s">
        <v>564</v>
      </c>
      <c r="F108" s="82"/>
      <c r="G108" s="85"/>
      <c r="H108" s="67" t="s">
        <v>563</v>
      </c>
      <c r="I108" s="87">
        <f>B92</f>
        <v>1117</v>
      </c>
    </row>
    <row r="109" spans="2:9" x14ac:dyDescent="0.2">
      <c r="B109" s="84">
        <v>-487</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1597</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1117</v>
      </c>
      <c r="C115" s="78"/>
      <c r="D115" s="78" t="s">
        <v>553</v>
      </c>
      <c r="E115" s="106"/>
      <c r="F115" s="91"/>
      <c r="G115" s="78" t="s">
        <v>553</v>
      </c>
      <c r="H115" s="78"/>
      <c r="I115" s="92">
        <f>I108</f>
        <v>1117</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1597</v>
      </c>
    </row>
    <row r="123" spans="2:9" ht="15" x14ac:dyDescent="0.2">
      <c r="B123" s="84">
        <f>B125+B128+B131+B134+B137+B142+B143+B144</f>
        <v>-216</v>
      </c>
      <c r="C123" s="79"/>
      <c r="D123" s="58"/>
      <c r="E123" s="85" t="s">
        <v>548</v>
      </c>
      <c r="F123" s="58"/>
      <c r="G123" s="58"/>
      <c r="H123" s="58"/>
      <c r="I123" s="87">
        <f>I125+I128+I131+I134+I137+I142+I143+I144</f>
        <v>-1813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-1238</v>
      </c>
      <c r="E128" s="85" t="s">
        <v>544</v>
      </c>
      <c r="I128" s="87">
        <f>I129+I130</f>
        <v>-2</v>
      </c>
    </row>
    <row r="129" spans="2:9" x14ac:dyDescent="0.2">
      <c r="B129" s="84">
        <v>-1238</v>
      </c>
      <c r="E129" s="85" t="s">
        <v>543</v>
      </c>
      <c r="I129" s="87">
        <v>0</v>
      </c>
    </row>
    <row r="130" spans="2:9" x14ac:dyDescent="0.2">
      <c r="B130" s="84">
        <v>0</v>
      </c>
      <c r="E130" s="85" t="s">
        <v>542</v>
      </c>
      <c r="I130" s="87">
        <v>-2</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-23</v>
      </c>
      <c r="E134" s="85" t="s">
        <v>538</v>
      </c>
      <c r="I134" s="87">
        <f>I135+I136</f>
        <v>-881</v>
      </c>
    </row>
    <row r="135" spans="2:9" x14ac:dyDescent="0.2">
      <c r="B135" s="84">
        <v>0</v>
      </c>
      <c r="E135" s="85" t="s">
        <v>537</v>
      </c>
      <c r="I135" s="87">
        <v>-601</v>
      </c>
    </row>
    <row r="136" spans="2:9" x14ac:dyDescent="0.2">
      <c r="B136" s="84">
        <v>-23</v>
      </c>
      <c r="E136" s="85" t="s">
        <v>536</v>
      </c>
      <c r="I136" s="87">
        <v>-280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1045</v>
      </c>
      <c r="C144" s="85" t="s">
        <v>528</v>
      </c>
      <c r="E144" s="85" t="s">
        <v>528</v>
      </c>
      <c r="I144" s="87">
        <f>I145+I146</f>
        <v>-930</v>
      </c>
    </row>
    <row r="145" spans="2:9" x14ac:dyDescent="0.2">
      <c r="B145" s="84">
        <v>1146</v>
      </c>
      <c r="C145" s="85" t="s">
        <v>527</v>
      </c>
      <c r="E145" s="85" t="s">
        <v>527</v>
      </c>
      <c r="I145" s="87">
        <v>-1021</v>
      </c>
    </row>
    <row r="146" spans="2:9" x14ac:dyDescent="0.2">
      <c r="B146" s="89">
        <v>-101</v>
      </c>
      <c r="C146" s="108" t="s">
        <v>526</v>
      </c>
      <c r="D146" s="109"/>
      <c r="E146" s="108" t="s">
        <v>526</v>
      </c>
      <c r="F146" s="109"/>
      <c r="G146" s="109"/>
      <c r="H146" s="109"/>
      <c r="I146" s="92">
        <v>91</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690</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691</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693</v>
      </c>
      <c r="D3" s="128"/>
      <c r="E3" s="132"/>
      <c r="F3" s="128"/>
      <c r="G3" s="128"/>
      <c r="H3" s="128"/>
      <c r="I3" s="128"/>
      <c r="J3" s="128"/>
      <c r="K3" s="128"/>
      <c r="L3" s="128"/>
      <c r="M3" s="128"/>
      <c r="N3" s="133"/>
    </row>
    <row r="4" spans="2:14" s="131" customFormat="1" ht="15" customHeight="1" x14ac:dyDescent="0.25">
      <c r="B4" s="76" t="s">
        <v>692</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69849</v>
      </c>
      <c r="D11" s="81" t="s">
        <v>645</v>
      </c>
      <c r="E11" s="85" t="s">
        <v>644</v>
      </c>
      <c r="F11" s="82"/>
      <c r="G11" s="83" t="s">
        <v>643</v>
      </c>
      <c r="H11" s="86" t="s">
        <v>642</v>
      </c>
      <c r="I11" s="87">
        <f>I12+I13</f>
        <v>92835</v>
      </c>
    </row>
    <row r="12" spans="2:14" x14ac:dyDescent="0.2">
      <c r="B12" s="84">
        <f>I11-B11</f>
        <v>22986</v>
      </c>
      <c r="D12" s="85" t="s">
        <v>632</v>
      </c>
      <c r="E12" s="66" t="s">
        <v>631</v>
      </c>
      <c r="F12" s="82"/>
      <c r="G12" s="88" t="s">
        <v>641</v>
      </c>
      <c r="H12" s="83"/>
      <c r="I12" s="87">
        <v>92835</v>
      </c>
    </row>
    <row r="13" spans="2:14" x14ac:dyDescent="0.2">
      <c r="B13" s="84">
        <v>2836</v>
      </c>
      <c r="D13" s="81" t="s">
        <v>640</v>
      </c>
      <c r="E13" s="85" t="s">
        <v>564</v>
      </c>
      <c r="F13" s="82"/>
      <c r="G13" s="88" t="s">
        <v>639</v>
      </c>
      <c r="I13" s="87">
        <v>0</v>
      </c>
    </row>
    <row r="14" spans="2:14" x14ac:dyDescent="0.2">
      <c r="B14" s="84">
        <f>B12-B13</f>
        <v>20150</v>
      </c>
      <c r="D14" s="81" t="s">
        <v>638</v>
      </c>
      <c r="E14" s="66" t="s">
        <v>637</v>
      </c>
      <c r="F14" s="82"/>
      <c r="G14" s="88"/>
      <c r="H14" s="83"/>
      <c r="I14" s="87"/>
    </row>
    <row r="15" spans="2:14" ht="7.15" customHeight="1" x14ac:dyDescent="0.2">
      <c r="B15" s="84"/>
      <c r="F15" s="82"/>
      <c r="G15" s="83"/>
      <c r="H15" s="83"/>
      <c r="I15" s="87"/>
    </row>
    <row r="16" spans="2:14" x14ac:dyDescent="0.2">
      <c r="B16" s="89">
        <f>B11+B12</f>
        <v>92835</v>
      </c>
      <c r="C16" s="78"/>
      <c r="D16" s="90" t="s">
        <v>553</v>
      </c>
      <c r="E16" s="78"/>
      <c r="F16" s="91"/>
      <c r="G16" s="90" t="s">
        <v>553</v>
      </c>
      <c r="H16" s="78"/>
      <c r="I16" s="92">
        <f>I11</f>
        <v>92835</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14481</v>
      </c>
      <c r="D26" s="81" t="s">
        <v>634</v>
      </c>
      <c r="E26" s="85" t="s">
        <v>633</v>
      </c>
      <c r="F26" s="82"/>
      <c r="G26" s="88" t="s">
        <v>632</v>
      </c>
      <c r="H26" s="68" t="s">
        <v>631</v>
      </c>
      <c r="I26" s="87">
        <f>+B12</f>
        <v>22986</v>
      </c>
    </row>
    <row r="27" spans="2:9" x14ac:dyDescent="0.2">
      <c r="B27" s="84">
        <v>11406</v>
      </c>
      <c r="D27" s="85" t="s">
        <v>630</v>
      </c>
      <c r="F27" s="82"/>
      <c r="G27" s="83"/>
      <c r="H27" s="83"/>
      <c r="I27" s="87"/>
    </row>
    <row r="28" spans="2:9" x14ac:dyDescent="0.2">
      <c r="B28" s="84">
        <f>B29+B30</f>
        <v>3075</v>
      </c>
      <c r="D28" s="85" t="s">
        <v>629</v>
      </c>
      <c r="F28" s="82"/>
      <c r="G28" s="83"/>
      <c r="H28" s="83"/>
      <c r="I28" s="87"/>
    </row>
    <row r="29" spans="2:9" x14ac:dyDescent="0.2">
      <c r="B29" s="84">
        <v>3015</v>
      </c>
      <c r="D29" s="85" t="s">
        <v>628</v>
      </c>
      <c r="F29" s="82"/>
      <c r="G29" s="83"/>
      <c r="H29" s="83"/>
      <c r="I29" s="87"/>
    </row>
    <row r="30" spans="2:9" x14ac:dyDescent="0.2">
      <c r="B30" s="84">
        <v>60</v>
      </c>
      <c r="D30" s="85" t="s">
        <v>627</v>
      </c>
      <c r="F30" s="82"/>
      <c r="G30" s="83"/>
      <c r="H30" s="83"/>
      <c r="I30" s="87"/>
    </row>
    <row r="31" spans="2:9" ht="12.75" customHeight="1" x14ac:dyDescent="0.2">
      <c r="B31" s="84">
        <v>277</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8228</v>
      </c>
      <c r="D33" s="85" t="s">
        <v>621</v>
      </c>
      <c r="E33" s="66" t="s">
        <v>620</v>
      </c>
      <c r="F33" s="82"/>
      <c r="G33" s="83"/>
      <c r="H33" s="83"/>
      <c r="I33" s="87"/>
    </row>
    <row r="34" spans="2:9" x14ac:dyDescent="0.2">
      <c r="B34" s="84"/>
      <c r="F34" s="82"/>
      <c r="G34" s="83"/>
      <c r="H34" s="83"/>
      <c r="I34" s="87"/>
    </row>
    <row r="35" spans="2:9" x14ac:dyDescent="0.2">
      <c r="B35" s="89">
        <f>B26+B31+B32+B33</f>
        <v>22986</v>
      </c>
      <c r="C35" s="78"/>
      <c r="D35" s="90" t="s">
        <v>553</v>
      </c>
      <c r="E35" s="78"/>
      <c r="F35" s="91"/>
      <c r="G35" s="90" t="s">
        <v>553</v>
      </c>
      <c r="H35" s="78"/>
      <c r="I35" s="92">
        <f>I26</f>
        <v>22986</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4297</v>
      </c>
      <c r="D42" s="81" t="s">
        <v>619</v>
      </c>
      <c r="E42" s="88" t="s">
        <v>618</v>
      </c>
      <c r="F42" s="82"/>
      <c r="G42" s="85" t="s">
        <v>621</v>
      </c>
      <c r="H42" s="66" t="s">
        <v>620</v>
      </c>
      <c r="I42" s="87">
        <f>+B33</f>
        <v>8228</v>
      </c>
    </row>
    <row r="43" spans="2:9" ht="15" x14ac:dyDescent="0.2">
      <c r="B43" s="84">
        <v>24</v>
      </c>
      <c r="C43" s="58"/>
      <c r="D43" s="95" t="s">
        <v>617</v>
      </c>
      <c r="F43" s="62"/>
      <c r="G43" s="79" t="s">
        <v>619</v>
      </c>
      <c r="H43" s="96" t="s">
        <v>618</v>
      </c>
      <c r="I43" s="87">
        <f>I44+I45+I47+I48+I49</f>
        <v>6</v>
      </c>
    </row>
    <row r="44" spans="2:9" x14ac:dyDescent="0.2">
      <c r="B44" s="84">
        <v>4273</v>
      </c>
      <c r="D44" s="85" t="s">
        <v>616</v>
      </c>
      <c r="F44" s="82"/>
      <c r="G44" s="95" t="s">
        <v>617</v>
      </c>
      <c r="I44" s="87">
        <v>6</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3937</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8234</v>
      </c>
      <c r="C52" s="78"/>
      <c r="D52" s="78" t="s">
        <v>553</v>
      </c>
      <c r="E52" s="78"/>
      <c r="F52" s="91"/>
      <c r="G52" s="78" t="s">
        <v>553</v>
      </c>
      <c r="H52" s="78"/>
      <c r="I52" s="92">
        <f>I42+I43+I50</f>
        <v>8234</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461</v>
      </c>
      <c r="D59" s="81" t="s">
        <v>609</v>
      </c>
      <c r="E59" s="86" t="s">
        <v>608</v>
      </c>
      <c r="F59" s="82"/>
      <c r="G59" s="88" t="s">
        <v>607</v>
      </c>
      <c r="H59" s="66" t="s">
        <v>606</v>
      </c>
      <c r="I59" s="87">
        <f>+B49</f>
        <v>3937</v>
      </c>
    </row>
    <row r="60" spans="2:9" x14ac:dyDescent="0.2">
      <c r="B60" s="84">
        <v>461</v>
      </c>
      <c r="D60" s="85" t="s">
        <v>605</v>
      </c>
      <c r="F60" s="82"/>
      <c r="G60" s="88" t="s">
        <v>604</v>
      </c>
      <c r="H60" s="85"/>
      <c r="I60" s="87">
        <f>I61+I62</f>
        <v>60</v>
      </c>
    </row>
    <row r="61" spans="2:9" x14ac:dyDescent="0.2">
      <c r="B61" s="84">
        <v>0</v>
      </c>
      <c r="D61" s="85" t="s">
        <v>603</v>
      </c>
      <c r="F61" s="82"/>
      <c r="G61" s="88" t="s">
        <v>602</v>
      </c>
      <c r="I61" s="87">
        <v>0</v>
      </c>
    </row>
    <row r="62" spans="2:9" x14ac:dyDescent="0.2">
      <c r="B62" s="84">
        <v>60</v>
      </c>
      <c r="D62" s="81" t="s">
        <v>601</v>
      </c>
      <c r="E62" s="85" t="s">
        <v>600</v>
      </c>
      <c r="F62" s="82"/>
      <c r="G62" s="88" t="s">
        <v>599</v>
      </c>
      <c r="I62" s="87">
        <v>60</v>
      </c>
    </row>
    <row r="63" spans="2:9" x14ac:dyDescent="0.2">
      <c r="B63" s="84"/>
      <c r="E63" s="85" t="s">
        <v>598</v>
      </c>
      <c r="F63" s="82"/>
      <c r="G63" s="83" t="s">
        <v>597</v>
      </c>
      <c r="H63" s="81" t="s">
        <v>596</v>
      </c>
      <c r="I63" s="87">
        <f>I64+I65+I66</f>
        <v>0</v>
      </c>
    </row>
    <row r="64" spans="2:9" x14ac:dyDescent="0.2">
      <c r="B64" s="84">
        <f>B65+B66+B67</f>
        <v>76</v>
      </c>
      <c r="D64" s="81" t="s">
        <v>597</v>
      </c>
      <c r="E64" s="81" t="s">
        <v>596</v>
      </c>
      <c r="F64" s="82"/>
      <c r="G64" s="85" t="s">
        <v>595</v>
      </c>
      <c r="I64" s="87">
        <v>0</v>
      </c>
    </row>
    <row r="65" spans="2:9" x14ac:dyDescent="0.2">
      <c r="B65" s="84">
        <v>76</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3400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3997</v>
      </c>
      <c r="C70" s="78"/>
      <c r="D70" s="78" t="s">
        <v>553</v>
      </c>
      <c r="E70" s="78"/>
      <c r="F70" s="91"/>
      <c r="G70" s="78" t="s">
        <v>553</v>
      </c>
      <c r="H70" s="78"/>
      <c r="I70" s="92">
        <f>I59+I60+I63</f>
        <v>3997</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3400</v>
      </c>
    </row>
    <row r="78" spans="2:9" x14ac:dyDescent="0.2">
      <c r="B78" s="84"/>
      <c r="E78" s="85" t="s">
        <v>585</v>
      </c>
      <c r="F78" s="82"/>
      <c r="G78" s="88"/>
      <c r="H78" s="85"/>
      <c r="I78" s="87"/>
    </row>
    <row r="79" spans="2:9" x14ac:dyDescent="0.2">
      <c r="B79" s="84">
        <f>I82-B77</f>
        <v>3400</v>
      </c>
      <c r="D79" s="85" t="s">
        <v>580</v>
      </c>
      <c r="E79" s="68" t="s">
        <v>584</v>
      </c>
      <c r="F79" s="82"/>
      <c r="G79" s="83"/>
      <c r="H79" s="83"/>
      <c r="I79" s="87"/>
    </row>
    <row r="80" spans="2:9" x14ac:dyDescent="0.2">
      <c r="B80" s="84">
        <f>B79-B13</f>
        <v>564</v>
      </c>
      <c r="D80" s="85" t="s">
        <v>583</v>
      </c>
      <c r="E80" s="66" t="s">
        <v>579</v>
      </c>
      <c r="F80" s="82"/>
      <c r="G80" s="83"/>
      <c r="H80" s="83"/>
      <c r="I80" s="87"/>
    </row>
    <row r="81" spans="2:9" x14ac:dyDescent="0.2">
      <c r="B81" s="84"/>
      <c r="F81" s="82"/>
      <c r="G81" s="83"/>
      <c r="H81" s="83"/>
      <c r="I81" s="87"/>
    </row>
    <row r="82" spans="2:9" x14ac:dyDescent="0.2">
      <c r="B82" s="89">
        <f>B77+B79</f>
        <v>3400</v>
      </c>
      <c r="C82" s="78"/>
      <c r="D82" s="78" t="s">
        <v>553</v>
      </c>
      <c r="E82" s="78"/>
      <c r="F82" s="91"/>
      <c r="G82" s="78" t="s">
        <v>553</v>
      </c>
      <c r="H82" s="78"/>
      <c r="I82" s="92">
        <f>I77</f>
        <v>3400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421</v>
      </c>
      <c r="D92" s="85" t="s">
        <v>567</v>
      </c>
      <c r="E92" s="66" t="s">
        <v>566</v>
      </c>
      <c r="F92" s="82"/>
      <c r="G92" s="85" t="s">
        <v>580</v>
      </c>
      <c r="H92" s="66" t="s">
        <v>579</v>
      </c>
      <c r="I92" s="87">
        <f>+B80</f>
        <v>564</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-143</v>
      </c>
    </row>
    <row r="97" spans="2:9" x14ac:dyDescent="0.2">
      <c r="B97" s="98"/>
      <c r="C97" s="99"/>
      <c r="D97" s="99"/>
      <c r="E97" s="85"/>
      <c r="F97" s="100"/>
      <c r="G97" s="88" t="s">
        <v>572</v>
      </c>
      <c r="H97" s="101"/>
      <c r="I97" s="87">
        <v>-143</v>
      </c>
    </row>
    <row r="98" spans="2:9" x14ac:dyDescent="0.2">
      <c r="B98" s="84"/>
      <c r="F98" s="82"/>
      <c r="G98" s="83"/>
      <c r="H98" s="83"/>
      <c r="I98" s="87"/>
    </row>
    <row r="99" spans="2:9" x14ac:dyDescent="0.2">
      <c r="B99" s="89">
        <f>B92</f>
        <v>421</v>
      </c>
      <c r="C99" s="78"/>
      <c r="D99" s="78" t="s">
        <v>553</v>
      </c>
      <c r="E99" s="78"/>
      <c r="F99" s="91"/>
      <c r="G99" s="78" t="s">
        <v>553</v>
      </c>
      <c r="H99" s="78"/>
      <c r="I99" s="92">
        <f>I92+I93+I96</f>
        <v>421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857</v>
      </c>
      <c r="D106" s="85" t="s">
        <v>570</v>
      </c>
      <c r="E106" s="103" t="s">
        <v>569</v>
      </c>
      <c r="F106" s="82"/>
      <c r="G106" s="83"/>
      <c r="H106" s="83"/>
      <c r="I106" s="82"/>
    </row>
    <row r="107" spans="2:9" x14ac:dyDescent="0.2">
      <c r="B107" s="84">
        <v>1996</v>
      </c>
      <c r="D107" s="85" t="s">
        <v>568</v>
      </c>
      <c r="E107" s="85"/>
      <c r="F107" s="82"/>
      <c r="G107" s="85" t="s">
        <v>567</v>
      </c>
      <c r="H107" s="68" t="s">
        <v>566</v>
      </c>
      <c r="I107" s="87"/>
    </row>
    <row r="108" spans="2:9" x14ac:dyDescent="0.2">
      <c r="B108" s="84">
        <f>-B13</f>
        <v>-2836</v>
      </c>
      <c r="D108" s="85" t="s">
        <v>565</v>
      </c>
      <c r="E108" s="86" t="s">
        <v>564</v>
      </c>
      <c r="F108" s="82"/>
      <c r="G108" s="85"/>
      <c r="H108" s="67" t="s">
        <v>563</v>
      </c>
      <c r="I108" s="87">
        <f>B92</f>
        <v>421</v>
      </c>
    </row>
    <row r="109" spans="2:9" x14ac:dyDescent="0.2">
      <c r="B109" s="84">
        <v>-1139</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2400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421</v>
      </c>
      <c r="C115" s="78"/>
      <c r="D115" s="78" t="s">
        <v>553</v>
      </c>
      <c r="E115" s="106"/>
      <c r="F115" s="91"/>
      <c r="G115" s="78" t="s">
        <v>553</v>
      </c>
      <c r="H115" s="78"/>
      <c r="I115" s="92">
        <f>I108</f>
        <v>421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2400</v>
      </c>
    </row>
    <row r="123" spans="2:9" ht="15" x14ac:dyDescent="0.2">
      <c r="B123" s="84">
        <f>B125+B128+B131+B134+B137+B142+B143+B144</f>
        <v>4530</v>
      </c>
      <c r="C123" s="79"/>
      <c r="D123" s="58"/>
      <c r="E123" s="85" t="s">
        <v>548</v>
      </c>
      <c r="F123" s="58"/>
      <c r="G123" s="58"/>
      <c r="H123" s="58"/>
      <c r="I123" s="87">
        <f>I125+I128+I131+I134+I137+I142+I143+I144</f>
        <v>2130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-1959</v>
      </c>
      <c r="E128" s="85" t="s">
        <v>544</v>
      </c>
      <c r="I128" s="87">
        <f>I129+I130</f>
        <v>0</v>
      </c>
    </row>
    <row r="129" spans="2:9" x14ac:dyDescent="0.2">
      <c r="B129" s="84">
        <v>-1954</v>
      </c>
      <c r="E129" s="85" t="s">
        <v>543</v>
      </c>
      <c r="I129" s="87">
        <v>0</v>
      </c>
    </row>
    <row r="130" spans="2:9" x14ac:dyDescent="0.2">
      <c r="B130" s="84">
        <v>-5</v>
      </c>
      <c r="E130" s="85" t="s">
        <v>542</v>
      </c>
      <c r="I130" s="87">
        <v>0</v>
      </c>
    </row>
    <row r="131" spans="2:9" x14ac:dyDescent="0.2">
      <c r="B131" s="84">
        <f>B132+B133</f>
        <v>2500</v>
      </c>
      <c r="E131" s="85" t="s">
        <v>541</v>
      </c>
      <c r="I131" s="87">
        <f>I132+I133</f>
        <v>0</v>
      </c>
    </row>
    <row r="132" spans="2:9" x14ac:dyDescent="0.2">
      <c r="B132" s="84">
        <v>2500</v>
      </c>
      <c r="E132" s="85" t="s">
        <v>540</v>
      </c>
      <c r="I132" s="87">
        <v>0</v>
      </c>
    </row>
    <row r="133" spans="2:9" x14ac:dyDescent="0.2">
      <c r="B133" s="84">
        <v>0</v>
      </c>
      <c r="E133" s="85" t="s">
        <v>539</v>
      </c>
      <c r="I133" s="87">
        <v>0</v>
      </c>
    </row>
    <row r="134" spans="2:9" x14ac:dyDescent="0.2">
      <c r="B134" s="84">
        <f>B135+B136</f>
        <v>4351</v>
      </c>
      <c r="E134" s="85" t="s">
        <v>538</v>
      </c>
      <c r="I134" s="87">
        <f>I135+I136</f>
        <v>-12</v>
      </c>
    </row>
    <row r="135" spans="2:9" x14ac:dyDescent="0.2">
      <c r="B135" s="84">
        <v>4351</v>
      </c>
      <c r="E135" s="85" t="s">
        <v>537</v>
      </c>
      <c r="I135" s="87">
        <v>15</v>
      </c>
    </row>
    <row r="136" spans="2:9" x14ac:dyDescent="0.2">
      <c r="B136" s="84">
        <v>0</v>
      </c>
      <c r="E136" s="85" t="s">
        <v>536</v>
      </c>
      <c r="I136" s="87">
        <v>-27</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-362</v>
      </c>
      <c r="C144" s="85" t="s">
        <v>528</v>
      </c>
      <c r="E144" s="85" t="s">
        <v>528</v>
      </c>
      <c r="I144" s="87">
        <f>I145+I146</f>
        <v>2142</v>
      </c>
    </row>
    <row r="145" spans="2:9" x14ac:dyDescent="0.2">
      <c r="B145" s="84">
        <v>-59</v>
      </c>
      <c r="C145" s="85" t="s">
        <v>527</v>
      </c>
      <c r="E145" s="85" t="s">
        <v>527</v>
      </c>
      <c r="I145" s="87">
        <v>2527</v>
      </c>
    </row>
    <row r="146" spans="2:9" x14ac:dyDescent="0.2">
      <c r="B146" s="89">
        <v>-303</v>
      </c>
      <c r="C146" s="108" t="s">
        <v>526</v>
      </c>
      <c r="D146" s="109"/>
      <c r="E146" s="108" t="s">
        <v>526</v>
      </c>
      <c r="F146" s="109"/>
      <c r="G146" s="109"/>
      <c r="H146" s="109"/>
      <c r="I146" s="92">
        <v>-385</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695</v>
      </c>
      <c r="D3" s="128"/>
      <c r="E3" s="132"/>
      <c r="F3" s="128"/>
      <c r="G3" s="128"/>
      <c r="H3" s="128"/>
      <c r="I3" s="128"/>
      <c r="J3" s="128"/>
      <c r="K3" s="128"/>
      <c r="L3" s="128"/>
      <c r="M3" s="128"/>
      <c r="N3" s="133"/>
    </row>
    <row r="4" spans="2:14" s="131" customFormat="1" ht="15" customHeight="1" x14ac:dyDescent="0.25">
      <c r="B4" s="76" t="s">
        <v>694</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524</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12074816</v>
      </c>
      <c r="D11" s="81" t="s">
        <v>645</v>
      </c>
      <c r="E11" s="85" t="s">
        <v>644</v>
      </c>
      <c r="F11" s="82"/>
      <c r="G11" s="83" t="s">
        <v>643</v>
      </c>
      <c r="H11" s="86" t="s">
        <v>642</v>
      </c>
      <c r="I11" s="87">
        <f>I12+I13</f>
        <v>27542155</v>
      </c>
    </row>
    <row r="12" spans="2:14" x14ac:dyDescent="0.2">
      <c r="B12" s="84">
        <f>I11-B11</f>
        <v>15467339</v>
      </c>
      <c r="D12" s="85" t="s">
        <v>632</v>
      </c>
      <c r="E12" s="66" t="s">
        <v>631</v>
      </c>
      <c r="F12" s="82"/>
      <c r="G12" s="88" t="s">
        <v>641</v>
      </c>
      <c r="H12" s="83"/>
      <c r="I12" s="87">
        <v>27476803</v>
      </c>
    </row>
    <row r="13" spans="2:14" x14ac:dyDescent="0.2">
      <c r="B13" s="84">
        <v>3390030</v>
      </c>
      <c r="D13" s="81" t="s">
        <v>640</v>
      </c>
      <c r="E13" s="85" t="s">
        <v>564</v>
      </c>
      <c r="F13" s="82"/>
      <c r="G13" s="88" t="s">
        <v>639</v>
      </c>
      <c r="I13" s="87">
        <v>65352</v>
      </c>
    </row>
    <row r="14" spans="2:14" x14ac:dyDescent="0.2">
      <c r="B14" s="84">
        <f>B12-B13</f>
        <v>12077309</v>
      </c>
      <c r="D14" s="81" t="s">
        <v>638</v>
      </c>
      <c r="E14" s="66" t="s">
        <v>637</v>
      </c>
      <c r="F14" s="82"/>
      <c r="G14" s="88"/>
      <c r="H14" s="83"/>
      <c r="I14" s="87"/>
    </row>
    <row r="15" spans="2:14" ht="7.15" customHeight="1" x14ac:dyDescent="0.2">
      <c r="B15" s="84"/>
      <c r="F15" s="82"/>
      <c r="G15" s="83"/>
      <c r="H15" s="83"/>
      <c r="I15" s="87"/>
    </row>
    <row r="16" spans="2:14" x14ac:dyDescent="0.2">
      <c r="B16" s="89">
        <f>B11+B12</f>
        <v>27542155</v>
      </c>
      <c r="C16" s="78"/>
      <c r="D16" s="90" t="s">
        <v>553</v>
      </c>
      <c r="E16" s="78"/>
      <c r="F16" s="91"/>
      <c r="G16" s="90" t="s">
        <v>553</v>
      </c>
      <c r="H16" s="78"/>
      <c r="I16" s="92">
        <f>I11</f>
        <v>27542155</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7342502</v>
      </c>
      <c r="D26" s="81" t="s">
        <v>634</v>
      </c>
      <c r="E26" s="85" t="s">
        <v>633</v>
      </c>
      <c r="F26" s="82"/>
      <c r="G26" s="88" t="s">
        <v>632</v>
      </c>
      <c r="H26" s="68" t="s">
        <v>631</v>
      </c>
      <c r="I26" s="87">
        <f>+B12</f>
        <v>15467339</v>
      </c>
    </row>
    <row r="27" spans="2:9" x14ac:dyDescent="0.2">
      <c r="B27" s="84">
        <v>5767422.7999999998</v>
      </c>
      <c r="D27" s="85" t="s">
        <v>630</v>
      </c>
      <c r="F27" s="82"/>
      <c r="G27" s="83"/>
      <c r="H27" s="83"/>
      <c r="I27" s="87"/>
    </row>
    <row r="28" spans="2:9" x14ac:dyDescent="0.2">
      <c r="B28" s="84">
        <f>B29+B30</f>
        <v>1575079.2</v>
      </c>
      <c r="D28" s="85" t="s">
        <v>629</v>
      </c>
      <c r="F28" s="82"/>
      <c r="G28" s="83"/>
      <c r="H28" s="83"/>
      <c r="I28" s="87"/>
    </row>
    <row r="29" spans="2:9" x14ac:dyDescent="0.2">
      <c r="B29" s="84">
        <v>1557981.2</v>
      </c>
      <c r="D29" s="85" t="s">
        <v>628</v>
      </c>
      <c r="F29" s="82"/>
      <c r="G29" s="83"/>
      <c r="H29" s="83"/>
      <c r="I29" s="87"/>
    </row>
    <row r="30" spans="2:9" x14ac:dyDescent="0.2">
      <c r="B30" s="84">
        <v>17098</v>
      </c>
      <c r="D30" s="85" t="s">
        <v>627</v>
      </c>
      <c r="F30" s="82"/>
      <c r="G30" s="83"/>
      <c r="H30" s="83"/>
      <c r="I30" s="87"/>
    </row>
    <row r="31" spans="2:9" ht="12.75" customHeight="1" x14ac:dyDescent="0.2">
      <c r="B31" s="84">
        <v>412582</v>
      </c>
      <c r="D31" s="81" t="s">
        <v>626</v>
      </c>
      <c r="E31" s="81" t="s">
        <v>625</v>
      </c>
      <c r="F31" s="82"/>
      <c r="G31" s="83"/>
      <c r="H31" s="83"/>
      <c r="I31" s="87"/>
    </row>
    <row r="32" spans="2:9" ht="12.75" customHeight="1" x14ac:dyDescent="0.2">
      <c r="B32" s="84">
        <v>-121850</v>
      </c>
      <c r="D32" s="81" t="s">
        <v>624</v>
      </c>
      <c r="E32" s="81" t="s">
        <v>623</v>
      </c>
      <c r="F32" s="82"/>
      <c r="G32" s="83"/>
      <c r="H32" s="83"/>
      <c r="I32" s="87"/>
    </row>
    <row r="33" spans="2:9" x14ac:dyDescent="0.2">
      <c r="B33" s="84">
        <f>I35-B26-B31-B32</f>
        <v>7834105</v>
      </c>
      <c r="D33" s="85" t="s">
        <v>621</v>
      </c>
      <c r="E33" s="66" t="s">
        <v>620</v>
      </c>
      <c r="F33" s="82"/>
      <c r="G33" s="83"/>
      <c r="H33" s="83"/>
      <c r="I33" s="87"/>
    </row>
    <row r="34" spans="2:9" x14ac:dyDescent="0.2">
      <c r="B34" s="84"/>
      <c r="F34" s="82"/>
      <c r="G34" s="83"/>
      <c r="H34" s="83"/>
      <c r="I34" s="87"/>
    </row>
    <row r="35" spans="2:9" x14ac:dyDescent="0.2">
      <c r="B35" s="89">
        <f>B26+B31+B32+B33</f>
        <v>15467339</v>
      </c>
      <c r="C35" s="78"/>
      <c r="D35" s="90" t="s">
        <v>553</v>
      </c>
      <c r="E35" s="78"/>
      <c r="F35" s="91"/>
      <c r="G35" s="90" t="s">
        <v>553</v>
      </c>
      <c r="H35" s="78"/>
      <c r="I35" s="92">
        <f>I26</f>
        <v>15467339</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3813897</v>
      </c>
      <c r="D42" s="81" t="s">
        <v>619</v>
      </c>
      <c r="E42" s="88" t="s">
        <v>618</v>
      </c>
      <c r="F42" s="82"/>
      <c r="G42" s="85" t="s">
        <v>621</v>
      </c>
      <c r="H42" s="66" t="s">
        <v>620</v>
      </c>
      <c r="I42" s="87">
        <f>+B33</f>
        <v>7834105</v>
      </c>
    </row>
    <row r="43" spans="2:9" ht="15" x14ac:dyDescent="0.2">
      <c r="B43" s="84">
        <v>963255</v>
      </c>
      <c r="C43" s="58"/>
      <c r="D43" s="95" t="s">
        <v>617</v>
      </c>
      <c r="F43" s="62"/>
      <c r="G43" s="79" t="s">
        <v>619</v>
      </c>
      <c r="H43" s="96" t="s">
        <v>618</v>
      </c>
      <c r="I43" s="87">
        <f>I44+I45+I47+I48+I49</f>
        <v>433451</v>
      </c>
    </row>
    <row r="44" spans="2:9" x14ac:dyDescent="0.2">
      <c r="B44" s="84">
        <v>2850642</v>
      </c>
      <c r="D44" s="85" t="s">
        <v>616</v>
      </c>
      <c r="F44" s="82"/>
      <c r="G44" s="95" t="s">
        <v>617</v>
      </c>
      <c r="I44" s="87">
        <v>190222</v>
      </c>
    </row>
    <row r="45" spans="2:9" x14ac:dyDescent="0.2">
      <c r="B45" s="84">
        <v>0</v>
      </c>
      <c r="D45" s="85" t="s">
        <v>615</v>
      </c>
      <c r="E45" s="80"/>
      <c r="F45" s="82"/>
      <c r="G45" s="85" t="s">
        <v>616</v>
      </c>
      <c r="I45" s="87">
        <v>243229</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4453659</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8267556</v>
      </c>
      <c r="C52" s="78"/>
      <c r="D52" s="78" t="s">
        <v>553</v>
      </c>
      <c r="E52" s="78"/>
      <c r="F52" s="91"/>
      <c r="G52" s="78" t="s">
        <v>553</v>
      </c>
      <c r="H52" s="78"/>
      <c r="I52" s="92">
        <f>I42+I43+I50</f>
        <v>8267556</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1128134</v>
      </c>
      <c r="D59" s="81" t="s">
        <v>609</v>
      </c>
      <c r="E59" s="86" t="s">
        <v>608</v>
      </c>
      <c r="F59" s="82"/>
      <c r="G59" s="88" t="s">
        <v>607</v>
      </c>
      <c r="H59" s="66" t="s">
        <v>606</v>
      </c>
      <c r="I59" s="87">
        <f>+B49</f>
        <v>4453659</v>
      </c>
    </row>
    <row r="60" spans="2:9" x14ac:dyDescent="0.2">
      <c r="B60" s="84">
        <v>1128134</v>
      </c>
      <c r="D60" s="85" t="s">
        <v>605</v>
      </c>
      <c r="F60" s="82"/>
      <c r="G60" s="88" t="s">
        <v>604</v>
      </c>
      <c r="H60" s="85"/>
      <c r="I60" s="87">
        <f>I61+I62</f>
        <v>17098</v>
      </c>
    </row>
    <row r="61" spans="2:9" x14ac:dyDescent="0.2">
      <c r="B61" s="84">
        <v>0</v>
      </c>
      <c r="D61" s="85" t="s">
        <v>603</v>
      </c>
      <c r="F61" s="82"/>
      <c r="G61" s="88" t="s">
        <v>602</v>
      </c>
      <c r="I61" s="87">
        <v>0</v>
      </c>
    </row>
    <row r="62" spans="2:9" x14ac:dyDescent="0.2">
      <c r="B62" s="84">
        <v>17098</v>
      </c>
      <c r="D62" s="81" t="s">
        <v>601</v>
      </c>
      <c r="E62" s="85" t="s">
        <v>600</v>
      </c>
      <c r="F62" s="82"/>
      <c r="G62" s="88" t="s">
        <v>599</v>
      </c>
      <c r="I62" s="87">
        <v>17098</v>
      </c>
    </row>
    <row r="63" spans="2:9" x14ac:dyDescent="0.2">
      <c r="B63" s="84"/>
      <c r="E63" s="85" t="s">
        <v>598</v>
      </c>
      <c r="F63" s="82"/>
      <c r="G63" s="83" t="s">
        <v>597</v>
      </c>
      <c r="H63" s="81" t="s">
        <v>596</v>
      </c>
      <c r="I63" s="87">
        <f>I64+I65+I66</f>
        <v>56996</v>
      </c>
    </row>
    <row r="64" spans="2:9" x14ac:dyDescent="0.2">
      <c r="B64" s="84">
        <f>B65+B66+B67</f>
        <v>68908</v>
      </c>
      <c r="D64" s="81" t="s">
        <v>597</v>
      </c>
      <c r="E64" s="81" t="s">
        <v>596</v>
      </c>
      <c r="F64" s="82"/>
      <c r="G64" s="85" t="s">
        <v>595</v>
      </c>
      <c r="I64" s="87">
        <v>0</v>
      </c>
    </row>
    <row r="65" spans="2:9" x14ac:dyDescent="0.2">
      <c r="B65" s="84">
        <v>43927</v>
      </c>
      <c r="D65" s="85" t="s">
        <v>595</v>
      </c>
      <c r="F65" s="82"/>
      <c r="G65" s="88" t="s">
        <v>594</v>
      </c>
      <c r="I65" s="87">
        <v>37098</v>
      </c>
    </row>
    <row r="66" spans="2:9" x14ac:dyDescent="0.2">
      <c r="B66" s="84">
        <v>0</v>
      </c>
      <c r="D66" s="85" t="s">
        <v>594</v>
      </c>
      <c r="F66" s="82"/>
      <c r="G66" s="88" t="s">
        <v>593</v>
      </c>
      <c r="I66" s="87">
        <v>19898</v>
      </c>
    </row>
    <row r="67" spans="2:9" x14ac:dyDescent="0.2">
      <c r="B67" s="84">
        <v>24981</v>
      </c>
      <c r="D67" s="85" t="s">
        <v>593</v>
      </c>
      <c r="F67" s="82"/>
      <c r="G67" s="83"/>
      <c r="H67" s="83"/>
      <c r="I67" s="87"/>
    </row>
    <row r="68" spans="2:9" x14ac:dyDescent="0.2">
      <c r="B68" s="84">
        <f>I70-B59-B62-B64</f>
        <v>3313613</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4527753</v>
      </c>
      <c r="C70" s="78"/>
      <c r="D70" s="78" t="s">
        <v>553</v>
      </c>
      <c r="E70" s="78"/>
      <c r="F70" s="91"/>
      <c r="G70" s="78" t="s">
        <v>553</v>
      </c>
      <c r="H70" s="78"/>
      <c r="I70" s="92">
        <f>I59+I60+I63</f>
        <v>4527753</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3313613</v>
      </c>
    </row>
    <row r="78" spans="2:9" x14ac:dyDescent="0.2">
      <c r="B78" s="84"/>
      <c r="E78" s="85" t="s">
        <v>585</v>
      </c>
      <c r="F78" s="82"/>
      <c r="G78" s="88"/>
      <c r="H78" s="85"/>
      <c r="I78" s="87"/>
    </row>
    <row r="79" spans="2:9" x14ac:dyDescent="0.2">
      <c r="B79" s="84">
        <f>I82-B77</f>
        <v>3313613</v>
      </c>
      <c r="D79" s="85" t="s">
        <v>580</v>
      </c>
      <c r="E79" s="68" t="s">
        <v>584</v>
      </c>
      <c r="F79" s="82"/>
      <c r="G79" s="83"/>
      <c r="H79" s="83"/>
      <c r="I79" s="87"/>
    </row>
    <row r="80" spans="2:9" x14ac:dyDescent="0.2">
      <c r="B80" s="84">
        <f>B79-B13</f>
        <v>-76417</v>
      </c>
      <c r="D80" s="85" t="s">
        <v>583</v>
      </c>
      <c r="E80" s="66" t="s">
        <v>579</v>
      </c>
      <c r="F80" s="82"/>
      <c r="G80" s="83"/>
      <c r="H80" s="83"/>
      <c r="I80" s="87"/>
    </row>
    <row r="81" spans="2:9" x14ac:dyDescent="0.2">
      <c r="B81" s="84"/>
      <c r="F81" s="82"/>
      <c r="G81" s="83"/>
      <c r="H81" s="83"/>
      <c r="I81" s="87"/>
    </row>
    <row r="82" spans="2:9" x14ac:dyDescent="0.2">
      <c r="B82" s="89">
        <f>B77+B79</f>
        <v>3313613</v>
      </c>
      <c r="C82" s="78"/>
      <c r="D82" s="78" t="s">
        <v>553</v>
      </c>
      <c r="E82" s="78"/>
      <c r="F82" s="91"/>
      <c r="G82" s="78" t="s">
        <v>553</v>
      </c>
      <c r="H82" s="78"/>
      <c r="I82" s="92">
        <f>I77</f>
        <v>3313613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1223100</v>
      </c>
      <c r="D92" s="85" t="s">
        <v>567</v>
      </c>
      <c r="E92" s="66" t="s">
        <v>566</v>
      </c>
      <c r="F92" s="82"/>
      <c r="G92" s="85" t="s">
        <v>580</v>
      </c>
      <c r="H92" s="66" t="s">
        <v>579</v>
      </c>
      <c r="I92" s="87">
        <f>+B80</f>
        <v>-76417</v>
      </c>
    </row>
    <row r="93" spans="2:9" x14ac:dyDescent="0.2">
      <c r="B93" s="84"/>
      <c r="E93" s="68" t="s">
        <v>563</v>
      </c>
      <c r="F93" s="82"/>
      <c r="G93" s="88" t="s">
        <v>578</v>
      </c>
      <c r="H93" s="81" t="s">
        <v>577</v>
      </c>
      <c r="I93" s="87">
        <f>I94+I95</f>
        <v>1523016</v>
      </c>
    </row>
    <row r="94" spans="2:9" x14ac:dyDescent="0.2">
      <c r="B94" s="84"/>
      <c r="E94" s="85"/>
      <c r="F94" s="82"/>
      <c r="G94" s="88" t="s">
        <v>576</v>
      </c>
      <c r="I94" s="87">
        <v>1095411</v>
      </c>
    </row>
    <row r="95" spans="2:9" x14ac:dyDescent="0.2">
      <c r="B95" s="84"/>
      <c r="E95" s="85"/>
      <c r="F95" s="82"/>
      <c r="G95" s="88" t="s">
        <v>575</v>
      </c>
      <c r="I95" s="87">
        <v>427605</v>
      </c>
    </row>
    <row r="96" spans="2:9" x14ac:dyDescent="0.2">
      <c r="B96" s="84"/>
      <c r="D96" s="85"/>
      <c r="F96" s="82"/>
      <c r="G96" s="88" t="s">
        <v>574</v>
      </c>
      <c r="H96" s="81" t="s">
        <v>573</v>
      </c>
      <c r="I96" s="87">
        <f>I97</f>
        <v>-223499</v>
      </c>
    </row>
    <row r="97" spans="2:9" x14ac:dyDescent="0.2">
      <c r="B97" s="98"/>
      <c r="C97" s="99"/>
      <c r="D97" s="99"/>
      <c r="E97" s="85"/>
      <c r="F97" s="100"/>
      <c r="G97" s="88" t="s">
        <v>572</v>
      </c>
      <c r="H97" s="101"/>
      <c r="I97" s="87">
        <v>-223499</v>
      </c>
    </row>
    <row r="98" spans="2:9" x14ac:dyDescent="0.2">
      <c r="B98" s="84"/>
      <c r="F98" s="82"/>
      <c r="G98" s="83"/>
      <c r="H98" s="83"/>
      <c r="I98" s="87"/>
    </row>
    <row r="99" spans="2:9" x14ac:dyDescent="0.2">
      <c r="B99" s="89">
        <f>B92</f>
        <v>1223100</v>
      </c>
      <c r="C99" s="78"/>
      <c r="D99" s="78" t="s">
        <v>553</v>
      </c>
      <c r="E99" s="78"/>
      <c r="F99" s="91"/>
      <c r="G99" s="78" t="s">
        <v>553</v>
      </c>
      <c r="H99" s="78"/>
      <c r="I99" s="92">
        <f>I92+I93+I96</f>
        <v>1223100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3281800</v>
      </c>
      <c r="D106" s="85" t="s">
        <v>570</v>
      </c>
      <c r="E106" s="103" t="s">
        <v>569</v>
      </c>
      <c r="F106" s="82"/>
      <c r="G106" s="83"/>
      <c r="H106" s="83"/>
      <c r="I106" s="82"/>
    </row>
    <row r="107" spans="2:9" x14ac:dyDescent="0.2">
      <c r="B107" s="84">
        <v>3515707</v>
      </c>
      <c r="D107" s="85" t="s">
        <v>568</v>
      </c>
      <c r="E107" s="85"/>
      <c r="F107" s="82"/>
      <c r="G107" s="85" t="s">
        <v>567</v>
      </c>
      <c r="H107" s="68" t="s">
        <v>566</v>
      </c>
      <c r="I107" s="87"/>
    </row>
    <row r="108" spans="2:9" x14ac:dyDescent="0.2">
      <c r="B108" s="84">
        <f>-B13</f>
        <v>-3390030</v>
      </c>
      <c r="D108" s="85" t="s">
        <v>565</v>
      </c>
      <c r="E108" s="86" t="s">
        <v>564</v>
      </c>
      <c r="F108" s="82"/>
      <c r="G108" s="85"/>
      <c r="H108" s="67" t="s">
        <v>563</v>
      </c>
      <c r="I108" s="87">
        <f>B92</f>
        <v>1223100</v>
      </c>
    </row>
    <row r="109" spans="2:9" x14ac:dyDescent="0.2">
      <c r="B109" s="84">
        <v>-233907</v>
      </c>
      <c r="D109" s="95" t="s">
        <v>562</v>
      </c>
      <c r="E109" s="85" t="s">
        <v>561</v>
      </c>
      <c r="F109" s="82"/>
      <c r="H109" s="104"/>
      <c r="I109" s="105"/>
    </row>
    <row r="110" spans="2:9" x14ac:dyDescent="0.2">
      <c r="B110" s="84">
        <v>0</v>
      </c>
      <c r="D110" s="85" t="s">
        <v>560</v>
      </c>
      <c r="E110" s="85" t="s">
        <v>559</v>
      </c>
      <c r="F110" s="82"/>
      <c r="G110" s="93"/>
      <c r="I110" s="87"/>
    </row>
    <row r="111" spans="2:9" x14ac:dyDescent="0.2">
      <c r="B111" s="84">
        <v>76232</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1255098</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1223100</v>
      </c>
      <c r="C115" s="78"/>
      <c r="D115" s="78" t="s">
        <v>553</v>
      </c>
      <c r="E115" s="106"/>
      <c r="F115" s="91"/>
      <c r="G115" s="78" t="s">
        <v>553</v>
      </c>
      <c r="H115" s="78"/>
      <c r="I115" s="92">
        <f>I108</f>
        <v>1223100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1255098</v>
      </c>
    </row>
    <row r="123" spans="2:9" ht="15" x14ac:dyDescent="0.2">
      <c r="B123" s="84">
        <f>B125+B128+B131+B134+B137+B142+B143+B144</f>
        <v>-379029</v>
      </c>
      <c r="C123" s="79"/>
      <c r="D123" s="58"/>
      <c r="E123" s="85" t="s">
        <v>548</v>
      </c>
      <c r="F123" s="58"/>
      <c r="G123" s="58"/>
      <c r="H123" s="58"/>
      <c r="I123" s="87">
        <f>I125+I128+I131+I134+I137+I142+I143+I144</f>
        <v>-1634127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787178</v>
      </c>
      <c r="E128" s="85" t="s">
        <v>544</v>
      </c>
      <c r="I128" s="87">
        <f>I129+I130</f>
        <v>-376060</v>
      </c>
    </row>
    <row r="129" spans="2:9" x14ac:dyDescent="0.2">
      <c r="B129" s="84">
        <v>1172358</v>
      </c>
      <c r="E129" s="85" t="s">
        <v>543</v>
      </c>
      <c r="I129" s="87">
        <v>0</v>
      </c>
    </row>
    <row r="130" spans="2:9" x14ac:dyDescent="0.2">
      <c r="B130" s="84">
        <v>-385180</v>
      </c>
      <c r="E130" s="85" t="s">
        <v>542</v>
      </c>
      <c r="I130" s="87">
        <v>-376060</v>
      </c>
    </row>
    <row r="131" spans="2:9" x14ac:dyDescent="0.2">
      <c r="B131" s="84">
        <f>B132+B133</f>
        <v>-149177</v>
      </c>
      <c r="E131" s="85" t="s">
        <v>541</v>
      </c>
      <c r="I131" s="87">
        <f>I132+I133</f>
        <v>600628</v>
      </c>
    </row>
    <row r="132" spans="2:9" x14ac:dyDescent="0.2">
      <c r="B132" s="84">
        <v>-23528</v>
      </c>
      <c r="E132" s="85" t="s">
        <v>540</v>
      </c>
      <c r="I132" s="87">
        <v>502987</v>
      </c>
    </row>
    <row r="133" spans="2:9" x14ac:dyDescent="0.2">
      <c r="B133" s="84">
        <v>-125649</v>
      </c>
      <c r="E133" s="85" t="s">
        <v>539</v>
      </c>
      <c r="I133" s="87">
        <v>97641</v>
      </c>
    </row>
    <row r="134" spans="2:9" x14ac:dyDescent="0.2">
      <c r="B134" s="84">
        <f>B135+B136</f>
        <v>-111134</v>
      </c>
      <c r="E134" s="85" t="s">
        <v>538</v>
      </c>
      <c r="I134" s="87">
        <f>I135+I136</f>
        <v>-1457196</v>
      </c>
    </row>
    <row r="135" spans="2:9" x14ac:dyDescent="0.2">
      <c r="B135" s="84">
        <v>-139904</v>
      </c>
      <c r="E135" s="85" t="s">
        <v>537</v>
      </c>
      <c r="I135" s="87">
        <v>-370015</v>
      </c>
    </row>
    <row r="136" spans="2:9" x14ac:dyDescent="0.2">
      <c r="B136" s="84">
        <v>28770</v>
      </c>
      <c r="E136" s="85" t="s">
        <v>536</v>
      </c>
      <c r="I136" s="87">
        <v>-1087181</v>
      </c>
    </row>
    <row r="137" spans="2:9" x14ac:dyDescent="0.2">
      <c r="B137" s="84">
        <f>B138+B141</f>
        <v>-58870</v>
      </c>
      <c r="E137" s="107" t="s">
        <v>535</v>
      </c>
      <c r="I137" s="87">
        <f>I138+I141</f>
        <v>-542338</v>
      </c>
    </row>
    <row r="138" spans="2:9" x14ac:dyDescent="0.2">
      <c r="B138" s="84">
        <f>B139+B140</f>
        <v>-27852</v>
      </c>
      <c r="E138" s="107" t="s">
        <v>534</v>
      </c>
      <c r="I138" s="87">
        <f>I139+I140</f>
        <v>-542338</v>
      </c>
    </row>
    <row r="139" spans="2:9" x14ac:dyDescent="0.2">
      <c r="B139" s="84">
        <v>-27852</v>
      </c>
      <c r="E139" s="107" t="s">
        <v>533</v>
      </c>
      <c r="I139" s="87">
        <v>-542338</v>
      </c>
    </row>
    <row r="140" spans="2:9" x14ac:dyDescent="0.2">
      <c r="B140" s="84">
        <v>0</v>
      </c>
      <c r="E140" s="107" t="s">
        <v>532</v>
      </c>
      <c r="I140" s="87">
        <v>0</v>
      </c>
    </row>
    <row r="141" spans="2:9" x14ac:dyDescent="0.2">
      <c r="B141" s="84">
        <v>-31018</v>
      </c>
      <c r="E141" s="107" t="s">
        <v>531</v>
      </c>
      <c r="I141" s="87">
        <v>0</v>
      </c>
    </row>
    <row r="142" spans="2:9" x14ac:dyDescent="0.2">
      <c r="B142" s="84">
        <v>0</v>
      </c>
      <c r="E142" s="85" t="s">
        <v>530</v>
      </c>
      <c r="I142" s="87">
        <v>0</v>
      </c>
    </row>
    <row r="143" spans="2:9" x14ac:dyDescent="0.2">
      <c r="B143" s="84">
        <v>-83</v>
      </c>
      <c r="C143" s="85" t="s">
        <v>529</v>
      </c>
      <c r="E143" s="85" t="s">
        <v>529</v>
      </c>
      <c r="I143" s="87">
        <v>-18221</v>
      </c>
    </row>
    <row r="144" spans="2:9" x14ac:dyDescent="0.2">
      <c r="B144" s="84">
        <f>B145+B146</f>
        <v>-846943</v>
      </c>
      <c r="C144" s="85" t="s">
        <v>528</v>
      </c>
      <c r="E144" s="85" t="s">
        <v>528</v>
      </c>
      <c r="I144" s="87">
        <f>I145+I146</f>
        <v>159060</v>
      </c>
    </row>
    <row r="145" spans="2:9" x14ac:dyDescent="0.2">
      <c r="B145" s="84">
        <v>-514045</v>
      </c>
      <c r="C145" s="85" t="s">
        <v>527</v>
      </c>
      <c r="E145" s="85" t="s">
        <v>527</v>
      </c>
      <c r="I145" s="87">
        <v>88206</v>
      </c>
    </row>
    <row r="146" spans="2:9" x14ac:dyDescent="0.2">
      <c r="B146" s="89">
        <v>-332898</v>
      </c>
      <c r="C146" s="108" t="s">
        <v>526</v>
      </c>
      <c r="D146" s="109"/>
      <c r="E146" s="108" t="s">
        <v>526</v>
      </c>
      <c r="F146" s="109"/>
      <c r="G146" s="109"/>
      <c r="H146" s="109"/>
      <c r="I146" s="92">
        <v>70854</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7" firstPageNumber="52" fitToHeight="6" orientation="portrait" r:id="rId1"/>
  <headerFooter alignWithMargins="0"/>
  <rowBreaks count="2" manualBreakCount="2">
    <brk id="72" min="1" max="8" man="1"/>
    <brk id="14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697</v>
      </c>
      <c r="D3" s="128"/>
      <c r="E3" s="132"/>
      <c r="F3" s="128"/>
      <c r="G3" s="128"/>
      <c r="H3" s="128"/>
      <c r="I3" s="128"/>
      <c r="J3" s="128"/>
      <c r="K3" s="128"/>
      <c r="L3" s="128"/>
      <c r="M3" s="128"/>
      <c r="N3" s="133"/>
    </row>
    <row r="4" spans="2:14" s="131" customFormat="1" ht="15" customHeight="1" x14ac:dyDescent="0.25">
      <c r="B4" s="76" t="s">
        <v>696</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3660</v>
      </c>
      <c r="D11" s="81" t="s">
        <v>645</v>
      </c>
      <c r="E11" s="85" t="s">
        <v>644</v>
      </c>
      <c r="F11" s="82"/>
      <c r="G11" s="83" t="s">
        <v>643</v>
      </c>
      <c r="H11" s="86" t="s">
        <v>642</v>
      </c>
      <c r="I11" s="87">
        <f>I12+I13</f>
        <v>7688</v>
      </c>
    </row>
    <row r="12" spans="2:14" x14ac:dyDescent="0.2">
      <c r="B12" s="84">
        <f>I11-B11</f>
        <v>4028</v>
      </c>
      <c r="D12" s="85" t="s">
        <v>632</v>
      </c>
      <c r="E12" s="66" t="s">
        <v>631</v>
      </c>
      <c r="F12" s="82"/>
      <c r="G12" s="88" t="s">
        <v>641</v>
      </c>
      <c r="H12" s="83"/>
      <c r="I12" s="87">
        <v>7352</v>
      </c>
    </row>
    <row r="13" spans="2:14" x14ac:dyDescent="0.2">
      <c r="B13" s="84">
        <v>938</v>
      </c>
      <c r="D13" s="81" t="s">
        <v>640</v>
      </c>
      <c r="E13" s="85" t="s">
        <v>564</v>
      </c>
      <c r="F13" s="82"/>
      <c r="G13" s="88" t="s">
        <v>639</v>
      </c>
      <c r="I13" s="87">
        <v>336</v>
      </c>
    </row>
    <row r="14" spans="2:14" x14ac:dyDescent="0.2">
      <c r="B14" s="84">
        <f>B12-B13</f>
        <v>3090</v>
      </c>
      <c r="D14" s="81" t="s">
        <v>638</v>
      </c>
      <c r="E14" s="66" t="s">
        <v>637</v>
      </c>
      <c r="F14" s="82"/>
      <c r="G14" s="88"/>
      <c r="H14" s="83"/>
      <c r="I14" s="87"/>
    </row>
    <row r="15" spans="2:14" ht="7.15" customHeight="1" x14ac:dyDescent="0.2">
      <c r="B15" s="84"/>
      <c r="F15" s="82"/>
      <c r="G15" s="83"/>
      <c r="H15" s="83"/>
      <c r="I15" s="87"/>
    </row>
    <row r="16" spans="2:14" x14ac:dyDescent="0.2">
      <c r="B16" s="89">
        <f>B11+B12</f>
        <v>7688</v>
      </c>
      <c r="C16" s="78"/>
      <c r="D16" s="90" t="s">
        <v>553</v>
      </c>
      <c r="E16" s="78"/>
      <c r="F16" s="91"/>
      <c r="G16" s="90" t="s">
        <v>553</v>
      </c>
      <c r="H16" s="78"/>
      <c r="I16" s="92">
        <f>I11</f>
        <v>7688</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2997</v>
      </c>
      <c r="D26" s="81" t="s">
        <v>634</v>
      </c>
      <c r="E26" s="85" t="s">
        <v>633</v>
      </c>
      <c r="F26" s="82"/>
      <c r="G26" s="88" t="s">
        <v>632</v>
      </c>
      <c r="H26" s="68" t="s">
        <v>631</v>
      </c>
      <c r="I26" s="87">
        <f>+B12</f>
        <v>4028</v>
      </c>
    </row>
    <row r="27" spans="2:9" x14ac:dyDescent="0.2">
      <c r="B27" s="84">
        <v>2485</v>
      </c>
      <c r="D27" s="85" t="s">
        <v>630</v>
      </c>
      <c r="F27" s="82"/>
      <c r="G27" s="83"/>
      <c r="H27" s="83"/>
      <c r="I27" s="87"/>
    </row>
    <row r="28" spans="2:9" x14ac:dyDescent="0.2">
      <c r="B28" s="84">
        <f>B29+B30</f>
        <v>512</v>
      </c>
      <c r="D28" s="85" t="s">
        <v>629</v>
      </c>
      <c r="F28" s="82"/>
      <c r="G28" s="83"/>
      <c r="H28" s="83"/>
      <c r="I28" s="87"/>
    </row>
    <row r="29" spans="2:9" x14ac:dyDescent="0.2">
      <c r="B29" s="84">
        <v>509</v>
      </c>
      <c r="D29" s="85" t="s">
        <v>628</v>
      </c>
      <c r="F29" s="82"/>
      <c r="G29" s="83"/>
      <c r="H29" s="83"/>
      <c r="I29" s="87"/>
    </row>
    <row r="30" spans="2:9" x14ac:dyDescent="0.2">
      <c r="B30" s="84">
        <v>3</v>
      </c>
      <c r="D30" s="85" t="s">
        <v>627</v>
      </c>
      <c r="F30" s="82"/>
      <c r="G30" s="83"/>
      <c r="H30" s="83"/>
      <c r="I30" s="87"/>
    </row>
    <row r="31" spans="2:9" ht="12.75" customHeight="1" x14ac:dyDescent="0.2">
      <c r="B31" s="84">
        <v>81</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950</v>
      </c>
      <c r="D33" s="85" t="s">
        <v>621</v>
      </c>
      <c r="E33" s="66" t="s">
        <v>620</v>
      </c>
      <c r="F33" s="82"/>
      <c r="G33" s="83"/>
      <c r="H33" s="83"/>
      <c r="I33" s="87"/>
    </row>
    <row r="34" spans="2:9" x14ac:dyDescent="0.2">
      <c r="B34" s="84"/>
      <c r="F34" s="82"/>
      <c r="G34" s="83"/>
      <c r="H34" s="83"/>
      <c r="I34" s="87"/>
    </row>
    <row r="35" spans="2:9" x14ac:dyDescent="0.2">
      <c r="B35" s="89">
        <f>B26+B31+B32+B33</f>
        <v>4028</v>
      </c>
      <c r="C35" s="78"/>
      <c r="D35" s="90" t="s">
        <v>553</v>
      </c>
      <c r="E35" s="78"/>
      <c r="F35" s="91"/>
      <c r="G35" s="90" t="s">
        <v>553</v>
      </c>
      <c r="H35" s="78"/>
      <c r="I35" s="92">
        <f>I26</f>
        <v>4028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20</v>
      </c>
      <c r="D42" s="81" t="s">
        <v>619</v>
      </c>
      <c r="E42" s="88" t="s">
        <v>618</v>
      </c>
      <c r="F42" s="82"/>
      <c r="G42" s="85" t="s">
        <v>621</v>
      </c>
      <c r="H42" s="66" t="s">
        <v>620</v>
      </c>
      <c r="I42" s="87">
        <f>+B33</f>
        <v>950</v>
      </c>
    </row>
    <row r="43" spans="2:9" ht="15" x14ac:dyDescent="0.2">
      <c r="B43" s="84">
        <v>20</v>
      </c>
      <c r="C43" s="58"/>
      <c r="D43" s="95" t="s">
        <v>617</v>
      </c>
      <c r="F43" s="62"/>
      <c r="G43" s="79" t="s">
        <v>619</v>
      </c>
      <c r="H43" s="96" t="s">
        <v>618</v>
      </c>
      <c r="I43" s="87">
        <f>I44+I45+I47+I48+I49</f>
        <v>2</v>
      </c>
    </row>
    <row r="44" spans="2:9" x14ac:dyDescent="0.2">
      <c r="B44" s="84">
        <v>0</v>
      </c>
      <c r="D44" s="85" t="s">
        <v>616</v>
      </c>
      <c r="F44" s="82"/>
      <c r="G44" s="95" t="s">
        <v>617</v>
      </c>
      <c r="I44" s="87">
        <v>2</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932</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952</v>
      </c>
      <c r="C52" s="78"/>
      <c r="D52" s="78" t="s">
        <v>553</v>
      </c>
      <c r="E52" s="78"/>
      <c r="F52" s="91"/>
      <c r="G52" s="78" t="s">
        <v>553</v>
      </c>
      <c r="H52" s="78"/>
      <c r="I52" s="92">
        <f>I42+I43+I50</f>
        <v>952</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932</v>
      </c>
    </row>
    <row r="60" spans="2:9" x14ac:dyDescent="0.2">
      <c r="B60" s="84">
        <v>0</v>
      </c>
      <c r="D60" s="85" t="s">
        <v>605</v>
      </c>
      <c r="F60" s="82"/>
      <c r="G60" s="88" t="s">
        <v>604</v>
      </c>
      <c r="H60" s="85"/>
      <c r="I60" s="87">
        <f>I61+I62</f>
        <v>3</v>
      </c>
    </row>
    <row r="61" spans="2:9" x14ac:dyDescent="0.2">
      <c r="B61" s="84">
        <v>0</v>
      </c>
      <c r="D61" s="85" t="s">
        <v>603</v>
      </c>
      <c r="F61" s="82"/>
      <c r="G61" s="88" t="s">
        <v>602</v>
      </c>
      <c r="I61" s="87">
        <v>0</v>
      </c>
    </row>
    <row r="62" spans="2:9" x14ac:dyDescent="0.2">
      <c r="B62" s="84">
        <v>3</v>
      </c>
      <c r="D62" s="81" t="s">
        <v>601</v>
      </c>
      <c r="E62" s="85" t="s">
        <v>600</v>
      </c>
      <c r="F62" s="82"/>
      <c r="G62" s="88" t="s">
        <v>599</v>
      </c>
      <c r="I62" s="87">
        <v>3</v>
      </c>
    </row>
    <row r="63" spans="2:9" x14ac:dyDescent="0.2">
      <c r="B63" s="84"/>
      <c r="E63" s="85" t="s">
        <v>598</v>
      </c>
      <c r="F63" s="82"/>
      <c r="G63" s="83" t="s">
        <v>597</v>
      </c>
      <c r="H63" s="81" t="s">
        <v>596</v>
      </c>
      <c r="I63" s="87">
        <f>I64+I65+I66</f>
        <v>12</v>
      </c>
    </row>
    <row r="64" spans="2:9" x14ac:dyDescent="0.2">
      <c r="B64" s="84">
        <f>B65+B66+B67</f>
        <v>36</v>
      </c>
      <c r="D64" s="81" t="s">
        <v>597</v>
      </c>
      <c r="E64" s="81" t="s">
        <v>596</v>
      </c>
      <c r="F64" s="82"/>
      <c r="G64" s="85" t="s">
        <v>595</v>
      </c>
      <c r="I64" s="87">
        <v>0</v>
      </c>
    </row>
    <row r="65" spans="2:9" x14ac:dyDescent="0.2">
      <c r="B65" s="84">
        <v>27</v>
      </c>
      <c r="D65" s="85" t="s">
        <v>595</v>
      </c>
      <c r="F65" s="82"/>
      <c r="G65" s="88" t="s">
        <v>594</v>
      </c>
      <c r="I65" s="87">
        <v>12</v>
      </c>
    </row>
    <row r="66" spans="2:9" x14ac:dyDescent="0.2">
      <c r="B66" s="84">
        <v>0</v>
      </c>
      <c r="D66" s="85" t="s">
        <v>594</v>
      </c>
      <c r="F66" s="82"/>
      <c r="G66" s="88" t="s">
        <v>593</v>
      </c>
      <c r="I66" s="87">
        <v>0</v>
      </c>
    </row>
    <row r="67" spans="2:9" x14ac:dyDescent="0.2">
      <c r="B67" s="84">
        <v>9</v>
      </c>
      <c r="D67" s="85" t="s">
        <v>593</v>
      </c>
      <c r="F67" s="82"/>
      <c r="G67" s="83"/>
      <c r="H67" s="83"/>
      <c r="I67" s="87"/>
    </row>
    <row r="68" spans="2:9" x14ac:dyDescent="0.2">
      <c r="B68" s="84">
        <f>I70-B59-B62-B64</f>
        <v>908</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947</v>
      </c>
      <c r="C70" s="78"/>
      <c r="D70" s="78" t="s">
        <v>553</v>
      </c>
      <c r="E70" s="78"/>
      <c r="F70" s="91"/>
      <c r="G70" s="78" t="s">
        <v>553</v>
      </c>
      <c r="H70" s="78"/>
      <c r="I70" s="92">
        <f>I59+I60+I63</f>
        <v>947</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908</v>
      </c>
    </row>
    <row r="78" spans="2:9" x14ac:dyDescent="0.2">
      <c r="B78" s="84"/>
      <c r="E78" s="85" t="s">
        <v>585</v>
      </c>
      <c r="F78" s="82"/>
      <c r="G78" s="88"/>
      <c r="H78" s="85"/>
      <c r="I78" s="87"/>
    </row>
    <row r="79" spans="2:9" x14ac:dyDescent="0.2">
      <c r="B79" s="84">
        <f>I82-B77</f>
        <v>908</v>
      </c>
      <c r="D79" s="85" t="s">
        <v>580</v>
      </c>
      <c r="E79" s="68" t="s">
        <v>584</v>
      </c>
      <c r="F79" s="82"/>
      <c r="G79" s="83"/>
      <c r="H79" s="83"/>
      <c r="I79" s="87"/>
    </row>
    <row r="80" spans="2:9" x14ac:dyDescent="0.2">
      <c r="B80" s="84">
        <f>B79-B13</f>
        <v>-30</v>
      </c>
      <c r="D80" s="85" t="s">
        <v>583</v>
      </c>
      <c r="E80" s="66" t="s">
        <v>579</v>
      </c>
      <c r="F80" s="82"/>
      <c r="G80" s="83"/>
      <c r="H80" s="83"/>
      <c r="I80" s="87"/>
    </row>
    <row r="81" spans="2:9" x14ac:dyDescent="0.2">
      <c r="B81" s="84"/>
      <c r="F81" s="82"/>
      <c r="G81" s="83"/>
      <c r="H81" s="83"/>
      <c r="I81" s="87"/>
    </row>
    <row r="82" spans="2:9" x14ac:dyDescent="0.2">
      <c r="B82" s="89">
        <f>B77+B79</f>
        <v>908</v>
      </c>
      <c r="C82" s="78"/>
      <c r="D82" s="78" t="s">
        <v>553</v>
      </c>
      <c r="E82" s="78"/>
      <c r="F82" s="91"/>
      <c r="G82" s="78" t="s">
        <v>553</v>
      </c>
      <c r="H82" s="78"/>
      <c r="I82" s="92">
        <f>I77</f>
        <v>908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-30</v>
      </c>
      <c r="D92" s="85" t="s">
        <v>567</v>
      </c>
      <c r="E92" s="66" t="s">
        <v>566</v>
      </c>
      <c r="F92" s="82"/>
      <c r="G92" s="85" t="s">
        <v>580</v>
      </c>
      <c r="H92" s="66" t="s">
        <v>579</v>
      </c>
      <c r="I92" s="87">
        <f>+B80</f>
        <v>-30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-30</v>
      </c>
      <c r="C99" s="78"/>
      <c r="D99" s="78" t="s">
        <v>553</v>
      </c>
      <c r="E99" s="78"/>
      <c r="F99" s="91"/>
      <c r="G99" s="78" t="s">
        <v>553</v>
      </c>
      <c r="H99" s="78"/>
      <c r="I99" s="92">
        <f>I92+I93+I96</f>
        <v>-30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921</v>
      </c>
      <c r="D106" s="85" t="s">
        <v>570</v>
      </c>
      <c r="E106" s="103" t="s">
        <v>569</v>
      </c>
      <c r="F106" s="82"/>
      <c r="G106" s="83"/>
      <c r="H106" s="83"/>
      <c r="I106" s="82"/>
    </row>
    <row r="107" spans="2:9" x14ac:dyDescent="0.2">
      <c r="B107" s="84">
        <v>1549</v>
      </c>
      <c r="D107" s="85" t="s">
        <v>568</v>
      </c>
      <c r="E107" s="85"/>
      <c r="F107" s="82"/>
      <c r="G107" s="85" t="s">
        <v>567</v>
      </c>
      <c r="H107" s="68" t="s">
        <v>566</v>
      </c>
      <c r="I107" s="87"/>
    </row>
    <row r="108" spans="2:9" x14ac:dyDescent="0.2">
      <c r="B108" s="84">
        <f>-B13</f>
        <v>-938</v>
      </c>
      <c r="D108" s="85" t="s">
        <v>565</v>
      </c>
      <c r="E108" s="86" t="s">
        <v>564</v>
      </c>
      <c r="F108" s="82"/>
      <c r="G108" s="85"/>
      <c r="H108" s="67" t="s">
        <v>563</v>
      </c>
      <c r="I108" s="87">
        <f>B92</f>
        <v>-30</v>
      </c>
    </row>
    <row r="109" spans="2:9" x14ac:dyDescent="0.2">
      <c r="B109" s="84">
        <v>-628</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-13</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-30</v>
      </c>
      <c r="C115" s="78"/>
      <c r="D115" s="78" t="s">
        <v>553</v>
      </c>
      <c r="E115" s="106"/>
      <c r="F115" s="91"/>
      <c r="G115" s="78" t="s">
        <v>553</v>
      </c>
      <c r="H115" s="78"/>
      <c r="I115" s="92">
        <f>I108</f>
        <v>-30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-13</v>
      </c>
    </row>
    <row r="123" spans="2:9" ht="15" x14ac:dyDescent="0.2">
      <c r="B123" s="84">
        <f>B125+B128+B131+B134+B137+B142+B143+B144</f>
        <v>-250</v>
      </c>
      <c r="C123" s="79"/>
      <c r="D123" s="58"/>
      <c r="E123" s="85" t="s">
        <v>548</v>
      </c>
      <c r="F123" s="58"/>
      <c r="G123" s="58"/>
      <c r="H123" s="58"/>
      <c r="I123" s="87">
        <f>I125+I128+I131+I134+I137+I142+I143+I144</f>
        <v>-237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23</v>
      </c>
      <c r="E128" s="85" t="s">
        <v>544</v>
      </c>
      <c r="I128" s="87">
        <f>I129+I130</f>
        <v>0</v>
      </c>
    </row>
    <row r="129" spans="2:9" x14ac:dyDescent="0.2">
      <c r="B129" s="84">
        <v>-137</v>
      </c>
      <c r="E129" s="85" t="s">
        <v>543</v>
      </c>
      <c r="I129" s="87">
        <v>0</v>
      </c>
    </row>
    <row r="130" spans="2:9" x14ac:dyDescent="0.2">
      <c r="B130" s="84">
        <v>160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40</v>
      </c>
    </row>
    <row r="135" spans="2:9" x14ac:dyDescent="0.2">
      <c r="B135" s="84">
        <v>0</v>
      </c>
      <c r="E135" s="85" t="s">
        <v>537</v>
      </c>
      <c r="I135" s="87">
        <v>11</v>
      </c>
    </row>
    <row r="136" spans="2:9" x14ac:dyDescent="0.2">
      <c r="B136" s="84">
        <v>0</v>
      </c>
      <c r="E136" s="85" t="s">
        <v>536</v>
      </c>
      <c r="I136" s="87">
        <v>29</v>
      </c>
    </row>
    <row r="137" spans="2:9" x14ac:dyDescent="0.2">
      <c r="B137" s="84">
        <f>B138+B141</f>
        <v>4</v>
      </c>
      <c r="E137" s="107" t="s">
        <v>535</v>
      </c>
      <c r="I137" s="87">
        <f>I138+I141</f>
        <v>0</v>
      </c>
    </row>
    <row r="138" spans="2:9" x14ac:dyDescent="0.2">
      <c r="B138" s="84">
        <f>B139+B140</f>
        <v>4</v>
      </c>
      <c r="E138" s="107" t="s">
        <v>534</v>
      </c>
      <c r="I138" s="87">
        <f>I139+I140</f>
        <v>0</v>
      </c>
    </row>
    <row r="139" spans="2:9" x14ac:dyDescent="0.2">
      <c r="B139" s="84">
        <v>4</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-277</v>
      </c>
      <c r="C144" s="85" t="s">
        <v>528</v>
      </c>
      <c r="E144" s="85" t="s">
        <v>528</v>
      </c>
      <c r="I144" s="87">
        <f>I145+I146</f>
        <v>-277</v>
      </c>
    </row>
    <row r="145" spans="2:9" x14ac:dyDescent="0.2">
      <c r="B145" s="84">
        <v>-452</v>
      </c>
      <c r="C145" s="85" t="s">
        <v>527</v>
      </c>
      <c r="E145" s="85" t="s">
        <v>527</v>
      </c>
      <c r="I145" s="87">
        <v>-200</v>
      </c>
    </row>
    <row r="146" spans="2:9" x14ac:dyDescent="0.2">
      <c r="B146" s="89">
        <v>175</v>
      </c>
      <c r="C146" s="108" t="s">
        <v>526</v>
      </c>
      <c r="D146" s="109"/>
      <c r="E146" s="108" t="s">
        <v>526</v>
      </c>
      <c r="F146" s="109"/>
      <c r="G146" s="109"/>
      <c r="H146" s="109"/>
      <c r="I146" s="92">
        <v>-77</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698</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699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49216</v>
      </c>
      <c r="D11" s="81" t="s">
        <v>645</v>
      </c>
      <c r="E11" s="85" t="s">
        <v>644</v>
      </c>
      <c r="F11" s="82"/>
      <c r="G11" s="83" t="s">
        <v>643</v>
      </c>
      <c r="H11" s="86" t="s">
        <v>642</v>
      </c>
      <c r="I11" s="87">
        <f>I12+I13</f>
        <v>71538</v>
      </c>
    </row>
    <row r="12" spans="2:14" x14ac:dyDescent="0.2">
      <c r="B12" s="84">
        <f>I11-B11</f>
        <v>22322</v>
      </c>
      <c r="D12" s="85" t="s">
        <v>632</v>
      </c>
      <c r="E12" s="66" t="s">
        <v>631</v>
      </c>
      <c r="F12" s="82"/>
      <c r="G12" s="88" t="s">
        <v>641</v>
      </c>
      <c r="H12" s="83"/>
      <c r="I12" s="87">
        <v>71003</v>
      </c>
    </row>
    <row r="13" spans="2:14" x14ac:dyDescent="0.2">
      <c r="B13" s="84">
        <v>2982</v>
      </c>
      <c r="D13" s="81" t="s">
        <v>640</v>
      </c>
      <c r="E13" s="85" t="s">
        <v>564</v>
      </c>
      <c r="F13" s="82"/>
      <c r="G13" s="88" t="s">
        <v>639</v>
      </c>
      <c r="I13" s="87">
        <v>535</v>
      </c>
    </row>
    <row r="14" spans="2:14" x14ac:dyDescent="0.2">
      <c r="B14" s="84">
        <f>B12-B13</f>
        <v>19340</v>
      </c>
      <c r="D14" s="81" t="s">
        <v>638</v>
      </c>
      <c r="E14" s="66" t="s">
        <v>637</v>
      </c>
      <c r="F14" s="82"/>
      <c r="G14" s="88"/>
      <c r="H14" s="83"/>
      <c r="I14" s="87"/>
    </row>
    <row r="15" spans="2:14" ht="7.15" customHeight="1" x14ac:dyDescent="0.2">
      <c r="B15" s="84"/>
      <c r="F15" s="82"/>
      <c r="G15" s="83"/>
      <c r="H15" s="83"/>
      <c r="I15" s="87"/>
    </row>
    <row r="16" spans="2:14" x14ac:dyDescent="0.2">
      <c r="B16" s="89">
        <f>B11+B12</f>
        <v>71538</v>
      </c>
      <c r="C16" s="78"/>
      <c r="D16" s="90" t="s">
        <v>553</v>
      </c>
      <c r="E16" s="78"/>
      <c r="F16" s="91"/>
      <c r="G16" s="90" t="s">
        <v>553</v>
      </c>
      <c r="H16" s="78"/>
      <c r="I16" s="92">
        <f>I11</f>
        <v>71538</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19213</v>
      </c>
      <c r="D26" s="81" t="s">
        <v>634</v>
      </c>
      <c r="E26" s="85" t="s">
        <v>633</v>
      </c>
      <c r="F26" s="82"/>
      <c r="G26" s="88" t="s">
        <v>632</v>
      </c>
      <c r="H26" s="68" t="s">
        <v>631</v>
      </c>
      <c r="I26" s="87">
        <f>+B12</f>
        <v>22322</v>
      </c>
    </row>
    <row r="27" spans="2:9" x14ac:dyDescent="0.2">
      <c r="B27" s="84">
        <v>14723</v>
      </c>
      <c r="D27" s="85" t="s">
        <v>630</v>
      </c>
      <c r="F27" s="82"/>
      <c r="G27" s="83"/>
      <c r="H27" s="83"/>
      <c r="I27" s="87"/>
    </row>
    <row r="28" spans="2:9" x14ac:dyDescent="0.2">
      <c r="B28" s="84">
        <f>B29+B30</f>
        <v>4490</v>
      </c>
      <c r="D28" s="85" t="s">
        <v>629</v>
      </c>
      <c r="F28" s="82"/>
      <c r="G28" s="83"/>
      <c r="H28" s="83"/>
      <c r="I28" s="87"/>
    </row>
    <row r="29" spans="2:9" x14ac:dyDescent="0.2">
      <c r="B29" s="84">
        <v>4490</v>
      </c>
      <c r="D29" s="85" t="s">
        <v>628</v>
      </c>
      <c r="F29" s="82"/>
      <c r="G29" s="83"/>
      <c r="H29" s="83"/>
      <c r="I29" s="87"/>
    </row>
    <row r="30" spans="2:9" x14ac:dyDescent="0.2">
      <c r="B30" s="84">
        <v>0</v>
      </c>
      <c r="D30" s="85" t="s">
        <v>627</v>
      </c>
      <c r="F30" s="82"/>
      <c r="G30" s="83"/>
      <c r="H30" s="83"/>
      <c r="I30" s="87"/>
    </row>
    <row r="31" spans="2:9" ht="12.75" customHeight="1" x14ac:dyDescent="0.2">
      <c r="B31" s="84">
        <v>266</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2843</v>
      </c>
      <c r="D33" s="85" t="s">
        <v>621</v>
      </c>
      <c r="E33" s="66" t="s">
        <v>620</v>
      </c>
      <c r="F33" s="82"/>
      <c r="G33" s="83"/>
      <c r="H33" s="83"/>
      <c r="I33" s="87"/>
    </row>
    <row r="34" spans="2:9" x14ac:dyDescent="0.2">
      <c r="B34" s="84"/>
      <c r="F34" s="82"/>
      <c r="G34" s="83"/>
      <c r="H34" s="83"/>
      <c r="I34" s="87"/>
    </row>
    <row r="35" spans="2:9" x14ac:dyDescent="0.2">
      <c r="B35" s="89">
        <f>B26+B31+B32+B33</f>
        <v>22322</v>
      </c>
      <c r="C35" s="78"/>
      <c r="D35" s="90" t="s">
        <v>553</v>
      </c>
      <c r="E35" s="78"/>
      <c r="F35" s="91"/>
      <c r="G35" s="90" t="s">
        <v>553</v>
      </c>
      <c r="H35" s="78"/>
      <c r="I35" s="92">
        <f>I26</f>
        <v>22322</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306</v>
      </c>
      <c r="D42" s="81" t="s">
        <v>619</v>
      </c>
      <c r="E42" s="88" t="s">
        <v>618</v>
      </c>
      <c r="F42" s="82"/>
      <c r="G42" s="85" t="s">
        <v>621</v>
      </c>
      <c r="H42" s="66" t="s">
        <v>620</v>
      </c>
      <c r="I42" s="87">
        <f>+B33</f>
        <v>2843</v>
      </c>
    </row>
    <row r="43" spans="2:9" ht="15" x14ac:dyDescent="0.2">
      <c r="B43" s="84">
        <v>306</v>
      </c>
      <c r="C43" s="58"/>
      <c r="D43" s="95" t="s">
        <v>617</v>
      </c>
      <c r="F43" s="62"/>
      <c r="G43" s="79" t="s">
        <v>619</v>
      </c>
      <c r="H43" s="96" t="s">
        <v>618</v>
      </c>
      <c r="I43" s="87">
        <f>I44+I45+I47+I48+I49</f>
        <v>3</v>
      </c>
    </row>
    <row r="44" spans="2:9" x14ac:dyDescent="0.2">
      <c r="B44" s="84">
        <v>0</v>
      </c>
      <c r="D44" s="85" t="s">
        <v>616</v>
      </c>
      <c r="F44" s="82"/>
      <c r="G44" s="95" t="s">
        <v>617</v>
      </c>
      <c r="I44" s="87">
        <v>3</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2540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2846</v>
      </c>
      <c r="C52" s="78"/>
      <c r="D52" s="78" t="s">
        <v>553</v>
      </c>
      <c r="E52" s="78"/>
      <c r="F52" s="91"/>
      <c r="G52" s="78" t="s">
        <v>553</v>
      </c>
      <c r="H52" s="78"/>
      <c r="I52" s="92">
        <f>I42+I43+I50</f>
        <v>2846</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2540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48</v>
      </c>
      <c r="D64" s="81" t="s">
        <v>597</v>
      </c>
      <c r="E64" s="81" t="s">
        <v>596</v>
      </c>
      <c r="F64" s="82"/>
      <c r="G64" s="85" t="s">
        <v>595</v>
      </c>
      <c r="I64" s="87">
        <v>0</v>
      </c>
    </row>
    <row r="65" spans="2:9" x14ac:dyDescent="0.2">
      <c r="B65" s="84">
        <v>48</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2492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2540</v>
      </c>
      <c r="C70" s="78"/>
      <c r="D70" s="78" t="s">
        <v>553</v>
      </c>
      <c r="E70" s="78"/>
      <c r="F70" s="91"/>
      <c r="G70" s="78" t="s">
        <v>553</v>
      </c>
      <c r="H70" s="78"/>
      <c r="I70" s="92">
        <f>I59+I60+I63</f>
        <v>2540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2492</v>
      </c>
    </row>
    <row r="78" spans="2:9" x14ac:dyDescent="0.2">
      <c r="B78" s="84"/>
      <c r="E78" s="85" t="s">
        <v>585</v>
      </c>
      <c r="F78" s="82"/>
      <c r="G78" s="88"/>
      <c r="H78" s="85"/>
      <c r="I78" s="87"/>
    </row>
    <row r="79" spans="2:9" x14ac:dyDescent="0.2">
      <c r="B79" s="84">
        <f>I82-B77</f>
        <v>2492</v>
      </c>
      <c r="D79" s="85" t="s">
        <v>580</v>
      </c>
      <c r="E79" s="68" t="s">
        <v>584</v>
      </c>
      <c r="F79" s="82"/>
      <c r="G79" s="83"/>
      <c r="H79" s="83"/>
      <c r="I79" s="87"/>
    </row>
    <row r="80" spans="2:9" x14ac:dyDescent="0.2">
      <c r="B80" s="84">
        <f>B79-B13</f>
        <v>-490</v>
      </c>
      <c r="D80" s="85" t="s">
        <v>583</v>
      </c>
      <c r="E80" s="66" t="s">
        <v>579</v>
      </c>
      <c r="F80" s="82"/>
      <c r="G80" s="83"/>
      <c r="H80" s="83"/>
      <c r="I80" s="87"/>
    </row>
    <row r="81" spans="2:9" x14ac:dyDescent="0.2">
      <c r="B81" s="84"/>
      <c r="F81" s="82"/>
      <c r="G81" s="83"/>
      <c r="H81" s="83"/>
      <c r="I81" s="87"/>
    </row>
    <row r="82" spans="2:9" x14ac:dyDescent="0.2">
      <c r="B82" s="89">
        <f>B77+B79</f>
        <v>2492</v>
      </c>
      <c r="C82" s="78"/>
      <c r="D82" s="78" t="s">
        <v>553</v>
      </c>
      <c r="E82" s="78"/>
      <c r="F82" s="91"/>
      <c r="G82" s="78" t="s">
        <v>553</v>
      </c>
      <c r="H82" s="78"/>
      <c r="I82" s="92">
        <f>I77</f>
        <v>2492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-268</v>
      </c>
      <c r="D92" s="85" t="s">
        <v>567</v>
      </c>
      <c r="E92" s="66" t="s">
        <v>566</v>
      </c>
      <c r="F92" s="82"/>
      <c r="G92" s="85" t="s">
        <v>580</v>
      </c>
      <c r="H92" s="66" t="s">
        <v>579</v>
      </c>
      <c r="I92" s="87">
        <f>+B80</f>
        <v>-490</v>
      </c>
    </row>
    <row r="93" spans="2:9" x14ac:dyDescent="0.2">
      <c r="B93" s="84"/>
      <c r="E93" s="68" t="s">
        <v>563</v>
      </c>
      <c r="F93" s="82"/>
      <c r="G93" s="88" t="s">
        <v>578</v>
      </c>
      <c r="H93" s="81" t="s">
        <v>577</v>
      </c>
      <c r="I93" s="87">
        <f>I94+I95</f>
        <v>222</v>
      </c>
    </row>
    <row r="94" spans="2:9" x14ac:dyDescent="0.2">
      <c r="B94" s="84"/>
      <c r="E94" s="85"/>
      <c r="F94" s="82"/>
      <c r="G94" s="88" t="s">
        <v>576</v>
      </c>
      <c r="I94" s="87">
        <v>0</v>
      </c>
    </row>
    <row r="95" spans="2:9" x14ac:dyDescent="0.2">
      <c r="B95" s="84"/>
      <c r="E95" s="85"/>
      <c r="F95" s="82"/>
      <c r="G95" s="88" t="s">
        <v>575</v>
      </c>
      <c r="I95" s="87">
        <v>222</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-268</v>
      </c>
      <c r="C99" s="78"/>
      <c r="D99" s="78" t="s">
        <v>553</v>
      </c>
      <c r="E99" s="78"/>
      <c r="F99" s="91"/>
      <c r="G99" s="78" t="s">
        <v>553</v>
      </c>
      <c r="H99" s="78"/>
      <c r="I99" s="92">
        <f>I92+I93+I96</f>
        <v>-268</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8338</v>
      </c>
      <c r="D106" s="85" t="s">
        <v>570</v>
      </c>
      <c r="E106" s="103" t="s">
        <v>569</v>
      </c>
      <c r="F106" s="82"/>
      <c r="G106" s="83"/>
      <c r="H106" s="83"/>
      <c r="I106" s="82"/>
    </row>
    <row r="107" spans="2:9" x14ac:dyDescent="0.2">
      <c r="B107" s="84">
        <v>6242</v>
      </c>
      <c r="D107" s="85" t="s">
        <v>568</v>
      </c>
      <c r="E107" s="85"/>
      <c r="F107" s="82"/>
      <c r="G107" s="85" t="s">
        <v>567</v>
      </c>
      <c r="H107" s="68" t="s">
        <v>566</v>
      </c>
      <c r="I107" s="87"/>
    </row>
    <row r="108" spans="2:9" x14ac:dyDescent="0.2">
      <c r="B108" s="84">
        <f>-B13</f>
        <v>-2982</v>
      </c>
      <c r="D108" s="85" t="s">
        <v>565</v>
      </c>
      <c r="E108" s="86" t="s">
        <v>564</v>
      </c>
      <c r="F108" s="82"/>
      <c r="G108" s="85"/>
      <c r="H108" s="67" t="s">
        <v>563</v>
      </c>
      <c r="I108" s="87">
        <f>B92</f>
        <v>-268</v>
      </c>
    </row>
    <row r="109" spans="2:9" x14ac:dyDescent="0.2">
      <c r="B109" s="84">
        <v>2096</v>
      </c>
      <c r="D109" s="95" t="s">
        <v>562</v>
      </c>
      <c r="E109" s="85" t="s">
        <v>561</v>
      </c>
      <c r="F109" s="82"/>
      <c r="H109" s="104"/>
      <c r="I109" s="105"/>
    </row>
    <row r="110" spans="2:9" x14ac:dyDescent="0.2">
      <c r="B110" s="84">
        <v>0</v>
      </c>
      <c r="D110" s="85" t="s">
        <v>560</v>
      </c>
      <c r="E110" s="85" t="s">
        <v>559</v>
      </c>
      <c r="F110" s="82"/>
      <c r="G110" s="93"/>
      <c r="I110" s="87"/>
    </row>
    <row r="111" spans="2:9" x14ac:dyDescent="0.2">
      <c r="B111" s="84">
        <v>57</v>
      </c>
      <c r="D111" s="95" t="s">
        <v>558</v>
      </c>
      <c r="E111" s="85" t="s">
        <v>557</v>
      </c>
      <c r="F111" s="82"/>
      <c r="H111" s="104"/>
      <c r="I111" s="105"/>
    </row>
    <row r="112" spans="2:9" x14ac:dyDescent="0.2">
      <c r="B112" s="84"/>
      <c r="D112" s="85"/>
      <c r="E112" s="85" t="s">
        <v>556</v>
      </c>
      <c r="F112" s="82"/>
      <c r="G112" s="93"/>
      <c r="I112" s="87"/>
    </row>
    <row r="113" spans="2:9" x14ac:dyDescent="0.2">
      <c r="B113" s="84">
        <f>I115-B106-B108-B111</f>
        <v>-5681</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-268</v>
      </c>
      <c r="C115" s="78"/>
      <c r="D115" s="78" t="s">
        <v>553</v>
      </c>
      <c r="E115" s="106"/>
      <c r="F115" s="91"/>
      <c r="G115" s="78" t="s">
        <v>553</v>
      </c>
      <c r="H115" s="78"/>
      <c r="I115" s="92">
        <f>I108</f>
        <v>-268</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-5681</v>
      </c>
    </row>
    <row r="123" spans="2:9" ht="15" x14ac:dyDescent="0.2">
      <c r="B123" s="84">
        <f>B125+B128+B131+B134+B137+B142+B143+B144</f>
        <v>-3085</v>
      </c>
      <c r="C123" s="79"/>
      <c r="D123" s="58"/>
      <c r="E123" s="85" t="s">
        <v>548</v>
      </c>
      <c r="F123" s="58"/>
      <c r="G123" s="58"/>
      <c r="H123" s="58"/>
      <c r="I123" s="87">
        <f>I125+I128+I131+I134+I137+I142+I143+I144</f>
        <v>2596</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-2222</v>
      </c>
      <c r="E128" s="85" t="s">
        <v>544</v>
      </c>
      <c r="I128" s="87">
        <f>I129+I130</f>
        <v>-150</v>
      </c>
    </row>
    <row r="129" spans="2:9" x14ac:dyDescent="0.2">
      <c r="B129" s="84">
        <v>-2287</v>
      </c>
      <c r="E129" s="85" t="s">
        <v>543</v>
      </c>
      <c r="I129" s="87">
        <v>0</v>
      </c>
    </row>
    <row r="130" spans="2:9" x14ac:dyDescent="0.2">
      <c r="B130" s="84">
        <v>65</v>
      </c>
      <c r="E130" s="85" t="s">
        <v>542</v>
      </c>
      <c r="I130" s="87">
        <v>-150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16</v>
      </c>
      <c r="E134" s="85" t="s">
        <v>538</v>
      </c>
      <c r="I134" s="87">
        <f>I135+I136</f>
        <v>700</v>
      </c>
    </row>
    <row r="135" spans="2:9" x14ac:dyDescent="0.2">
      <c r="B135" s="84">
        <v>0</v>
      </c>
      <c r="E135" s="85" t="s">
        <v>537</v>
      </c>
      <c r="I135" s="87">
        <v>700</v>
      </c>
    </row>
    <row r="136" spans="2:9" x14ac:dyDescent="0.2">
      <c r="B136" s="84">
        <v>16</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326</v>
      </c>
    </row>
    <row r="144" spans="2:9" x14ac:dyDescent="0.2">
      <c r="B144" s="84">
        <f>B145+B146</f>
        <v>-879</v>
      </c>
      <c r="C144" s="85" t="s">
        <v>528</v>
      </c>
      <c r="E144" s="85" t="s">
        <v>528</v>
      </c>
      <c r="I144" s="87">
        <f>I145+I146</f>
        <v>1720</v>
      </c>
    </row>
    <row r="145" spans="2:9" x14ac:dyDescent="0.2">
      <c r="B145" s="84">
        <v>763</v>
      </c>
      <c r="C145" s="85" t="s">
        <v>527</v>
      </c>
      <c r="E145" s="85" t="s">
        <v>527</v>
      </c>
      <c r="I145" s="87">
        <v>428</v>
      </c>
    </row>
    <row r="146" spans="2:9" x14ac:dyDescent="0.2">
      <c r="B146" s="89">
        <v>-1642</v>
      </c>
      <c r="C146" s="108" t="s">
        <v>526</v>
      </c>
      <c r="D146" s="109"/>
      <c r="E146" s="108" t="s">
        <v>526</v>
      </c>
      <c r="F146" s="109"/>
      <c r="G146" s="109"/>
      <c r="H146" s="109"/>
      <c r="I146" s="92">
        <v>1292</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700</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701</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832</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702</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703</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1556</v>
      </c>
      <c r="D11" s="81" t="s">
        <v>645</v>
      </c>
      <c r="E11" s="85" t="s">
        <v>644</v>
      </c>
      <c r="F11" s="82"/>
      <c r="G11" s="83" t="s">
        <v>643</v>
      </c>
      <c r="H11" s="86" t="s">
        <v>642</v>
      </c>
      <c r="I11" s="87">
        <f>I12+I13</f>
        <v>2375</v>
      </c>
    </row>
    <row r="12" spans="2:14" x14ac:dyDescent="0.2">
      <c r="B12" s="84">
        <f>I11-B11</f>
        <v>819</v>
      </c>
      <c r="D12" s="85" t="s">
        <v>632</v>
      </c>
      <c r="E12" s="66" t="s">
        <v>631</v>
      </c>
      <c r="F12" s="82"/>
      <c r="G12" s="88" t="s">
        <v>641</v>
      </c>
      <c r="H12" s="83"/>
      <c r="I12" s="87">
        <v>2375</v>
      </c>
    </row>
    <row r="13" spans="2:14" x14ac:dyDescent="0.2">
      <c r="B13" s="84">
        <v>160</v>
      </c>
      <c r="D13" s="81" t="s">
        <v>640</v>
      </c>
      <c r="E13" s="85" t="s">
        <v>564</v>
      </c>
      <c r="F13" s="82"/>
      <c r="G13" s="88" t="s">
        <v>639</v>
      </c>
      <c r="I13" s="87">
        <v>0</v>
      </c>
    </row>
    <row r="14" spans="2:14" x14ac:dyDescent="0.2">
      <c r="B14" s="84">
        <f>B12-B13</f>
        <v>659</v>
      </c>
      <c r="D14" s="81" t="s">
        <v>638</v>
      </c>
      <c r="E14" s="66" t="s">
        <v>637</v>
      </c>
      <c r="F14" s="82"/>
      <c r="G14" s="88"/>
      <c r="H14" s="83"/>
      <c r="I14" s="87"/>
    </row>
    <row r="15" spans="2:14" ht="7.15" customHeight="1" x14ac:dyDescent="0.2">
      <c r="B15" s="84"/>
      <c r="F15" s="82"/>
      <c r="G15" s="83"/>
      <c r="H15" s="83"/>
      <c r="I15" s="87"/>
    </row>
    <row r="16" spans="2:14" x14ac:dyDescent="0.2">
      <c r="B16" s="89">
        <f>B11+B12</f>
        <v>2375</v>
      </c>
      <c r="C16" s="78"/>
      <c r="D16" s="90" t="s">
        <v>553</v>
      </c>
      <c r="E16" s="78"/>
      <c r="F16" s="91"/>
      <c r="G16" s="90" t="s">
        <v>553</v>
      </c>
      <c r="H16" s="78"/>
      <c r="I16" s="92">
        <f>I11</f>
        <v>2375</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581</v>
      </c>
      <c r="D26" s="81" t="s">
        <v>634</v>
      </c>
      <c r="E26" s="85" t="s">
        <v>633</v>
      </c>
      <c r="F26" s="82"/>
      <c r="G26" s="88" t="s">
        <v>632</v>
      </c>
      <c r="H26" s="68" t="s">
        <v>631</v>
      </c>
      <c r="I26" s="87">
        <f>+B12</f>
        <v>819</v>
      </c>
    </row>
    <row r="27" spans="2:9" x14ac:dyDescent="0.2">
      <c r="B27" s="84">
        <v>443</v>
      </c>
      <c r="D27" s="85" t="s">
        <v>630</v>
      </c>
      <c r="F27" s="82"/>
      <c r="G27" s="83"/>
      <c r="H27" s="83"/>
      <c r="I27" s="87"/>
    </row>
    <row r="28" spans="2:9" x14ac:dyDescent="0.2">
      <c r="B28" s="84">
        <f>B29+B30</f>
        <v>138</v>
      </c>
      <c r="D28" s="85" t="s">
        <v>629</v>
      </c>
      <c r="F28" s="82"/>
      <c r="G28" s="83"/>
      <c r="H28" s="83"/>
      <c r="I28" s="87"/>
    </row>
    <row r="29" spans="2:9" x14ac:dyDescent="0.2">
      <c r="B29" s="84">
        <v>138</v>
      </c>
      <c r="D29" s="85" t="s">
        <v>628</v>
      </c>
      <c r="F29" s="82"/>
      <c r="G29" s="83"/>
      <c r="H29" s="83"/>
      <c r="I29" s="87"/>
    </row>
    <row r="30" spans="2:9" x14ac:dyDescent="0.2">
      <c r="B30" s="84">
        <v>0</v>
      </c>
      <c r="D30" s="85" t="s">
        <v>627</v>
      </c>
      <c r="F30" s="82"/>
      <c r="G30" s="83"/>
      <c r="H30" s="83"/>
      <c r="I30" s="87"/>
    </row>
    <row r="31" spans="2:9" ht="12.75" customHeight="1" x14ac:dyDescent="0.2">
      <c r="B31" s="84">
        <v>24</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214</v>
      </c>
      <c r="D33" s="85" t="s">
        <v>621</v>
      </c>
      <c r="E33" s="66" t="s">
        <v>620</v>
      </c>
      <c r="F33" s="82"/>
      <c r="G33" s="83"/>
      <c r="H33" s="83"/>
      <c r="I33" s="87"/>
    </row>
    <row r="34" spans="2:9" x14ac:dyDescent="0.2">
      <c r="B34" s="84"/>
      <c r="F34" s="82"/>
      <c r="G34" s="83"/>
      <c r="H34" s="83"/>
      <c r="I34" s="87"/>
    </row>
    <row r="35" spans="2:9" x14ac:dyDescent="0.2">
      <c r="B35" s="89">
        <f>B26+B31+B32+B33</f>
        <v>819</v>
      </c>
      <c r="C35" s="78"/>
      <c r="D35" s="90" t="s">
        <v>553</v>
      </c>
      <c r="E35" s="78"/>
      <c r="F35" s="91"/>
      <c r="G35" s="90" t="s">
        <v>553</v>
      </c>
      <c r="H35" s="78"/>
      <c r="I35" s="92">
        <f>I26</f>
        <v>819</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214</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214</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214</v>
      </c>
      <c r="C52" s="78"/>
      <c r="D52" s="78" t="s">
        <v>553</v>
      </c>
      <c r="E52" s="78"/>
      <c r="F52" s="91"/>
      <c r="G52" s="78" t="s">
        <v>553</v>
      </c>
      <c r="H52" s="78"/>
      <c r="I52" s="92">
        <f>I42+I43+I50</f>
        <v>214</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214</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9</v>
      </c>
      <c r="D64" s="81" t="s">
        <v>597</v>
      </c>
      <c r="E64" s="81" t="s">
        <v>596</v>
      </c>
      <c r="F64" s="82"/>
      <c r="G64" s="85" t="s">
        <v>595</v>
      </c>
      <c r="I64" s="87">
        <v>0</v>
      </c>
    </row>
    <row r="65" spans="2:9" x14ac:dyDescent="0.2">
      <c r="B65" s="84">
        <v>9</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205</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214</v>
      </c>
      <c r="C70" s="78"/>
      <c r="D70" s="78" t="s">
        <v>553</v>
      </c>
      <c r="E70" s="78"/>
      <c r="F70" s="91"/>
      <c r="G70" s="78" t="s">
        <v>553</v>
      </c>
      <c r="H70" s="78"/>
      <c r="I70" s="92">
        <f>I59+I60+I63</f>
        <v>214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205</v>
      </c>
    </row>
    <row r="78" spans="2:9" x14ac:dyDescent="0.2">
      <c r="B78" s="84"/>
      <c r="E78" s="85" t="s">
        <v>585</v>
      </c>
      <c r="F78" s="82"/>
      <c r="G78" s="88"/>
      <c r="H78" s="85"/>
      <c r="I78" s="87"/>
    </row>
    <row r="79" spans="2:9" x14ac:dyDescent="0.2">
      <c r="B79" s="84">
        <f>I82-B77</f>
        <v>205</v>
      </c>
      <c r="D79" s="85" t="s">
        <v>580</v>
      </c>
      <c r="E79" s="68" t="s">
        <v>584</v>
      </c>
      <c r="F79" s="82"/>
      <c r="G79" s="83"/>
      <c r="H79" s="83"/>
      <c r="I79" s="87"/>
    </row>
    <row r="80" spans="2:9" x14ac:dyDescent="0.2">
      <c r="B80" s="84">
        <f>B79-B13</f>
        <v>45</v>
      </c>
      <c r="D80" s="85" t="s">
        <v>583</v>
      </c>
      <c r="E80" s="66" t="s">
        <v>579</v>
      </c>
      <c r="F80" s="82"/>
      <c r="G80" s="83"/>
      <c r="H80" s="83"/>
      <c r="I80" s="87"/>
    </row>
    <row r="81" spans="2:9" x14ac:dyDescent="0.2">
      <c r="B81" s="84"/>
      <c r="F81" s="82"/>
      <c r="G81" s="83"/>
      <c r="H81" s="83"/>
      <c r="I81" s="87"/>
    </row>
    <row r="82" spans="2:9" x14ac:dyDescent="0.2">
      <c r="B82" s="89">
        <f>B77+B79</f>
        <v>205</v>
      </c>
      <c r="C82" s="78"/>
      <c r="D82" s="78" t="s">
        <v>553</v>
      </c>
      <c r="E82" s="78"/>
      <c r="F82" s="91"/>
      <c r="G82" s="78" t="s">
        <v>553</v>
      </c>
      <c r="H82" s="78"/>
      <c r="I82" s="92">
        <f>I77</f>
        <v>205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45</v>
      </c>
      <c r="D92" s="85" t="s">
        <v>567</v>
      </c>
      <c r="E92" s="66" t="s">
        <v>566</v>
      </c>
      <c r="F92" s="82"/>
      <c r="G92" s="85" t="s">
        <v>580</v>
      </c>
      <c r="H92" s="66" t="s">
        <v>579</v>
      </c>
      <c r="I92" s="87">
        <f>+B80</f>
        <v>45</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45</v>
      </c>
      <c r="C99" s="78"/>
      <c r="D99" s="78" t="s">
        <v>553</v>
      </c>
      <c r="E99" s="78"/>
      <c r="F99" s="91"/>
      <c r="G99" s="78" t="s">
        <v>553</v>
      </c>
      <c r="H99" s="78"/>
      <c r="I99" s="92">
        <f>I92+I93+I96</f>
        <v>45</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7</v>
      </c>
      <c r="D106" s="85" t="s">
        <v>570</v>
      </c>
      <c r="E106" s="103" t="s">
        <v>569</v>
      </c>
      <c r="F106" s="82"/>
      <c r="G106" s="83"/>
      <c r="H106" s="83"/>
      <c r="I106" s="82"/>
    </row>
    <row r="107" spans="2:9" x14ac:dyDescent="0.2">
      <c r="B107" s="84">
        <v>21</v>
      </c>
      <c r="D107" s="85" t="s">
        <v>568</v>
      </c>
      <c r="E107" s="85"/>
      <c r="F107" s="82"/>
      <c r="G107" s="85" t="s">
        <v>567</v>
      </c>
      <c r="H107" s="68" t="s">
        <v>566</v>
      </c>
      <c r="I107" s="87"/>
    </row>
    <row r="108" spans="2:9" x14ac:dyDescent="0.2">
      <c r="B108" s="84">
        <f>-B13</f>
        <v>-160</v>
      </c>
      <c r="D108" s="85" t="s">
        <v>565</v>
      </c>
      <c r="E108" s="86" t="s">
        <v>564</v>
      </c>
      <c r="F108" s="82"/>
      <c r="G108" s="85"/>
      <c r="H108" s="67" t="s">
        <v>563</v>
      </c>
      <c r="I108" s="87">
        <f>B92</f>
        <v>45</v>
      </c>
    </row>
    <row r="109" spans="2:9" x14ac:dyDescent="0.2">
      <c r="B109" s="84">
        <v>-14</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198</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45</v>
      </c>
      <c r="C115" s="78"/>
      <c r="D115" s="78" t="s">
        <v>553</v>
      </c>
      <c r="E115" s="106"/>
      <c r="F115" s="91"/>
      <c r="G115" s="78" t="s">
        <v>553</v>
      </c>
      <c r="H115" s="78"/>
      <c r="I115" s="92">
        <f>I108</f>
        <v>45</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198</v>
      </c>
    </row>
    <row r="123" spans="2:9" ht="15" x14ac:dyDescent="0.2">
      <c r="B123" s="84">
        <f>B125+B128+B131+B134+B137+B142+B143+B144</f>
        <v>83</v>
      </c>
      <c r="C123" s="79"/>
      <c r="D123" s="58"/>
      <c r="E123" s="85" t="s">
        <v>548</v>
      </c>
      <c r="F123" s="58"/>
      <c r="G123" s="58"/>
      <c r="H123" s="58"/>
      <c r="I123" s="87">
        <f>I125+I128+I131+I134+I137+I142+I143+I144</f>
        <v>-115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142</v>
      </c>
      <c r="E128" s="85" t="s">
        <v>544</v>
      </c>
      <c r="I128" s="87">
        <f>I129+I130</f>
        <v>0</v>
      </c>
    </row>
    <row r="129" spans="2:9" x14ac:dyDescent="0.2">
      <c r="B129" s="84">
        <v>142</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-59</v>
      </c>
      <c r="C144" s="85" t="s">
        <v>528</v>
      </c>
      <c r="E144" s="85" t="s">
        <v>528</v>
      </c>
      <c r="I144" s="87">
        <f>I145+I146</f>
        <v>-115</v>
      </c>
    </row>
    <row r="145" spans="2:9" x14ac:dyDescent="0.2">
      <c r="B145" s="84">
        <v>-41</v>
      </c>
      <c r="C145" s="85" t="s">
        <v>527</v>
      </c>
      <c r="E145" s="85" t="s">
        <v>527</v>
      </c>
      <c r="I145" s="87">
        <v>-5</v>
      </c>
    </row>
    <row r="146" spans="2:9" x14ac:dyDescent="0.2">
      <c r="B146" s="89">
        <v>-18</v>
      </c>
      <c r="C146" s="108" t="s">
        <v>526</v>
      </c>
      <c r="D146" s="109"/>
      <c r="E146" s="108" t="s">
        <v>526</v>
      </c>
      <c r="F146" s="109"/>
      <c r="G146" s="109"/>
      <c r="H146" s="109"/>
      <c r="I146" s="92">
        <v>-110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705</v>
      </c>
      <c r="D3" s="128"/>
      <c r="E3" s="132"/>
      <c r="F3" s="128"/>
      <c r="G3" s="128"/>
      <c r="H3" s="128"/>
      <c r="I3" s="128"/>
      <c r="J3" s="128"/>
      <c r="K3" s="128"/>
      <c r="L3" s="128"/>
      <c r="M3" s="128"/>
      <c r="N3" s="133"/>
    </row>
    <row r="4" spans="2:14" s="131" customFormat="1" ht="15" customHeight="1" x14ac:dyDescent="0.25">
      <c r="B4" s="76" t="s">
        <v>704</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181223</v>
      </c>
      <c r="D11" s="81" t="s">
        <v>645</v>
      </c>
      <c r="E11" s="85" t="s">
        <v>644</v>
      </c>
      <c r="F11" s="82"/>
      <c r="G11" s="83" t="s">
        <v>643</v>
      </c>
      <c r="H11" s="86" t="s">
        <v>642</v>
      </c>
      <c r="I11" s="87">
        <f>I12+I13</f>
        <v>239521</v>
      </c>
    </row>
    <row r="12" spans="2:14" x14ac:dyDescent="0.2">
      <c r="B12" s="84">
        <f>I11-B11</f>
        <v>58298</v>
      </c>
      <c r="D12" s="85" t="s">
        <v>632</v>
      </c>
      <c r="E12" s="66" t="s">
        <v>631</v>
      </c>
      <c r="F12" s="82"/>
      <c r="G12" s="88" t="s">
        <v>641</v>
      </c>
      <c r="H12" s="83"/>
      <c r="I12" s="87">
        <v>239521</v>
      </c>
    </row>
    <row r="13" spans="2:14" x14ac:dyDescent="0.2">
      <c r="B13" s="84">
        <v>8138</v>
      </c>
      <c r="D13" s="81" t="s">
        <v>640</v>
      </c>
      <c r="E13" s="85" t="s">
        <v>564</v>
      </c>
      <c r="F13" s="82"/>
      <c r="G13" s="88" t="s">
        <v>639</v>
      </c>
      <c r="I13" s="87">
        <v>0</v>
      </c>
    </row>
    <row r="14" spans="2:14" x14ac:dyDescent="0.2">
      <c r="B14" s="84">
        <f>B12-B13</f>
        <v>50160</v>
      </c>
      <c r="D14" s="81" t="s">
        <v>638</v>
      </c>
      <c r="E14" s="66" t="s">
        <v>637</v>
      </c>
      <c r="F14" s="82"/>
      <c r="G14" s="88"/>
      <c r="H14" s="83"/>
      <c r="I14" s="87"/>
    </row>
    <row r="15" spans="2:14" ht="7.15" customHeight="1" x14ac:dyDescent="0.2">
      <c r="B15" s="84"/>
      <c r="F15" s="82"/>
      <c r="G15" s="83"/>
      <c r="H15" s="83"/>
      <c r="I15" s="87"/>
    </row>
    <row r="16" spans="2:14" x14ac:dyDescent="0.2">
      <c r="B16" s="89">
        <f>B11+B12</f>
        <v>239521</v>
      </c>
      <c r="C16" s="78"/>
      <c r="D16" s="90" t="s">
        <v>553</v>
      </c>
      <c r="E16" s="78"/>
      <c r="F16" s="91"/>
      <c r="G16" s="90" t="s">
        <v>553</v>
      </c>
      <c r="H16" s="78"/>
      <c r="I16" s="92">
        <f>I11</f>
        <v>239521</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36328</v>
      </c>
      <c r="D26" s="81" t="s">
        <v>634</v>
      </c>
      <c r="E26" s="85" t="s">
        <v>633</v>
      </c>
      <c r="F26" s="82"/>
      <c r="G26" s="88" t="s">
        <v>632</v>
      </c>
      <c r="H26" s="68" t="s">
        <v>631</v>
      </c>
      <c r="I26" s="87">
        <f>+B12</f>
        <v>58298</v>
      </c>
    </row>
    <row r="27" spans="2:9" x14ac:dyDescent="0.2">
      <c r="B27" s="84">
        <v>28395</v>
      </c>
      <c r="D27" s="85" t="s">
        <v>630</v>
      </c>
      <c r="F27" s="82"/>
      <c r="G27" s="83"/>
      <c r="H27" s="83"/>
      <c r="I27" s="87"/>
    </row>
    <row r="28" spans="2:9" x14ac:dyDescent="0.2">
      <c r="B28" s="84">
        <f>B29+B30</f>
        <v>7933</v>
      </c>
      <c r="D28" s="85" t="s">
        <v>629</v>
      </c>
      <c r="F28" s="82"/>
      <c r="G28" s="83"/>
      <c r="H28" s="83"/>
      <c r="I28" s="87"/>
    </row>
    <row r="29" spans="2:9" x14ac:dyDescent="0.2">
      <c r="B29" s="84">
        <v>7919</v>
      </c>
      <c r="D29" s="85" t="s">
        <v>628</v>
      </c>
      <c r="F29" s="82"/>
      <c r="G29" s="83"/>
      <c r="H29" s="83"/>
      <c r="I29" s="87"/>
    </row>
    <row r="30" spans="2:9" x14ac:dyDescent="0.2">
      <c r="B30" s="84">
        <v>14</v>
      </c>
      <c r="D30" s="85" t="s">
        <v>627</v>
      </c>
      <c r="F30" s="82"/>
      <c r="G30" s="83"/>
      <c r="H30" s="83"/>
      <c r="I30" s="87"/>
    </row>
    <row r="31" spans="2:9" ht="12.75" customHeight="1" x14ac:dyDescent="0.2">
      <c r="B31" s="84">
        <v>1460</v>
      </c>
      <c r="D31" s="81" t="s">
        <v>626</v>
      </c>
      <c r="E31" s="81" t="s">
        <v>625</v>
      </c>
      <c r="F31" s="82"/>
      <c r="G31" s="83"/>
      <c r="H31" s="83"/>
      <c r="I31" s="87"/>
    </row>
    <row r="32" spans="2:9" ht="12.75" customHeight="1" x14ac:dyDescent="0.2">
      <c r="B32" s="84">
        <v>-47</v>
      </c>
      <c r="D32" s="81" t="s">
        <v>624</v>
      </c>
      <c r="E32" s="81" t="s">
        <v>623</v>
      </c>
      <c r="F32" s="82"/>
      <c r="G32" s="83"/>
      <c r="H32" s="83"/>
      <c r="I32" s="87"/>
    </row>
    <row r="33" spans="2:9" x14ac:dyDescent="0.2">
      <c r="B33" s="84">
        <f>I35-B26-B31-B32</f>
        <v>20557</v>
      </c>
      <c r="D33" s="85" t="s">
        <v>621</v>
      </c>
      <c r="E33" s="66" t="s">
        <v>620</v>
      </c>
      <c r="F33" s="82"/>
      <c r="G33" s="83"/>
      <c r="H33" s="83"/>
      <c r="I33" s="87"/>
    </row>
    <row r="34" spans="2:9" x14ac:dyDescent="0.2">
      <c r="B34" s="84"/>
      <c r="F34" s="82"/>
      <c r="G34" s="83"/>
      <c r="H34" s="83"/>
      <c r="I34" s="87"/>
    </row>
    <row r="35" spans="2:9" x14ac:dyDescent="0.2">
      <c r="B35" s="89">
        <f>B26+B31+B32+B33</f>
        <v>58298</v>
      </c>
      <c r="C35" s="78"/>
      <c r="D35" s="90" t="s">
        <v>553</v>
      </c>
      <c r="E35" s="78"/>
      <c r="F35" s="91"/>
      <c r="G35" s="90" t="s">
        <v>553</v>
      </c>
      <c r="H35" s="78"/>
      <c r="I35" s="92">
        <f>I26</f>
        <v>58298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16154</v>
      </c>
      <c r="D42" s="81" t="s">
        <v>619</v>
      </c>
      <c r="E42" s="88" t="s">
        <v>618</v>
      </c>
      <c r="F42" s="82"/>
      <c r="G42" s="85" t="s">
        <v>621</v>
      </c>
      <c r="H42" s="66" t="s">
        <v>620</v>
      </c>
      <c r="I42" s="87">
        <f>+B33</f>
        <v>20557</v>
      </c>
    </row>
    <row r="43" spans="2:9" ht="15" x14ac:dyDescent="0.2">
      <c r="B43" s="84">
        <v>3704</v>
      </c>
      <c r="C43" s="58"/>
      <c r="D43" s="95" t="s">
        <v>617</v>
      </c>
      <c r="F43" s="62"/>
      <c r="G43" s="79" t="s">
        <v>619</v>
      </c>
      <c r="H43" s="96" t="s">
        <v>618</v>
      </c>
      <c r="I43" s="87">
        <f>I44+I45+I47+I48+I49</f>
        <v>2636</v>
      </c>
    </row>
    <row r="44" spans="2:9" x14ac:dyDescent="0.2">
      <c r="B44" s="84">
        <v>12450</v>
      </c>
      <c r="D44" s="85" t="s">
        <v>616</v>
      </c>
      <c r="F44" s="82"/>
      <c r="G44" s="95" t="s">
        <v>617</v>
      </c>
      <c r="I44" s="87">
        <v>1897</v>
      </c>
    </row>
    <row r="45" spans="2:9" x14ac:dyDescent="0.2">
      <c r="B45" s="84">
        <v>0</v>
      </c>
      <c r="D45" s="85" t="s">
        <v>615</v>
      </c>
      <c r="E45" s="80"/>
      <c r="F45" s="82"/>
      <c r="G45" s="85" t="s">
        <v>616</v>
      </c>
      <c r="I45" s="87">
        <v>739</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7039</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23193</v>
      </c>
      <c r="C52" s="78"/>
      <c r="D52" s="78" t="s">
        <v>553</v>
      </c>
      <c r="E52" s="78"/>
      <c r="F52" s="91"/>
      <c r="G52" s="78" t="s">
        <v>553</v>
      </c>
      <c r="H52" s="78"/>
      <c r="I52" s="92">
        <f>I42+I43+I50</f>
        <v>23193</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362</v>
      </c>
      <c r="D59" s="81" t="s">
        <v>609</v>
      </c>
      <c r="E59" s="86" t="s">
        <v>608</v>
      </c>
      <c r="F59" s="82"/>
      <c r="G59" s="88" t="s">
        <v>607</v>
      </c>
      <c r="H59" s="66" t="s">
        <v>606</v>
      </c>
      <c r="I59" s="87">
        <f>+B49</f>
        <v>7039</v>
      </c>
    </row>
    <row r="60" spans="2:9" x14ac:dyDescent="0.2">
      <c r="B60" s="84">
        <v>362</v>
      </c>
      <c r="D60" s="85" t="s">
        <v>605</v>
      </c>
      <c r="F60" s="82"/>
      <c r="G60" s="88" t="s">
        <v>604</v>
      </c>
      <c r="H60" s="85"/>
      <c r="I60" s="87">
        <f>I61+I62</f>
        <v>14</v>
      </c>
    </row>
    <row r="61" spans="2:9" x14ac:dyDescent="0.2">
      <c r="B61" s="84">
        <v>0</v>
      </c>
      <c r="D61" s="85" t="s">
        <v>603</v>
      </c>
      <c r="F61" s="82"/>
      <c r="G61" s="88" t="s">
        <v>602</v>
      </c>
      <c r="I61" s="87">
        <v>0</v>
      </c>
    </row>
    <row r="62" spans="2:9" x14ac:dyDescent="0.2">
      <c r="B62" s="84">
        <v>14</v>
      </c>
      <c r="D62" s="81" t="s">
        <v>601</v>
      </c>
      <c r="E62" s="85" t="s">
        <v>600</v>
      </c>
      <c r="F62" s="82"/>
      <c r="G62" s="88" t="s">
        <v>599</v>
      </c>
      <c r="I62" s="87">
        <v>14</v>
      </c>
    </row>
    <row r="63" spans="2:9" x14ac:dyDescent="0.2">
      <c r="B63" s="84"/>
      <c r="E63" s="85" t="s">
        <v>598</v>
      </c>
      <c r="F63" s="82"/>
      <c r="G63" s="83" t="s">
        <v>597</v>
      </c>
      <c r="H63" s="81" t="s">
        <v>596</v>
      </c>
      <c r="I63" s="87">
        <f>I64+I65+I66</f>
        <v>171</v>
      </c>
    </row>
    <row r="64" spans="2:9" x14ac:dyDescent="0.2">
      <c r="B64" s="84">
        <f>B65+B66+B67</f>
        <v>803</v>
      </c>
      <c r="D64" s="81" t="s">
        <v>597</v>
      </c>
      <c r="E64" s="81" t="s">
        <v>596</v>
      </c>
      <c r="F64" s="82"/>
      <c r="G64" s="85" t="s">
        <v>595</v>
      </c>
      <c r="I64" s="87">
        <v>0</v>
      </c>
    </row>
    <row r="65" spans="2:9" x14ac:dyDescent="0.2">
      <c r="B65" s="84">
        <v>716</v>
      </c>
      <c r="D65" s="85" t="s">
        <v>595</v>
      </c>
      <c r="F65" s="82"/>
      <c r="G65" s="88" t="s">
        <v>594</v>
      </c>
      <c r="I65" s="87">
        <v>171</v>
      </c>
    </row>
    <row r="66" spans="2:9" x14ac:dyDescent="0.2">
      <c r="B66" s="84">
        <v>0</v>
      </c>
      <c r="D66" s="85" t="s">
        <v>594</v>
      </c>
      <c r="F66" s="82"/>
      <c r="G66" s="88" t="s">
        <v>593</v>
      </c>
      <c r="I66" s="87">
        <v>0</v>
      </c>
    </row>
    <row r="67" spans="2:9" x14ac:dyDescent="0.2">
      <c r="B67" s="84">
        <v>87</v>
      </c>
      <c r="D67" s="85" t="s">
        <v>593</v>
      </c>
      <c r="F67" s="82"/>
      <c r="G67" s="83"/>
      <c r="H67" s="83"/>
      <c r="I67" s="87"/>
    </row>
    <row r="68" spans="2:9" x14ac:dyDescent="0.2">
      <c r="B68" s="84">
        <f>I70-B59-B62-B64</f>
        <v>6045</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7224</v>
      </c>
      <c r="C70" s="78"/>
      <c r="D70" s="78" t="s">
        <v>553</v>
      </c>
      <c r="E70" s="78"/>
      <c r="F70" s="91"/>
      <c r="G70" s="78" t="s">
        <v>553</v>
      </c>
      <c r="H70" s="78"/>
      <c r="I70" s="92">
        <f>I59+I60+I63</f>
        <v>7224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6045</v>
      </c>
    </row>
    <row r="78" spans="2:9" x14ac:dyDescent="0.2">
      <c r="B78" s="84"/>
      <c r="E78" s="85" t="s">
        <v>585</v>
      </c>
      <c r="F78" s="82"/>
      <c r="G78" s="88"/>
      <c r="H78" s="85"/>
      <c r="I78" s="87"/>
    </row>
    <row r="79" spans="2:9" x14ac:dyDescent="0.2">
      <c r="B79" s="84">
        <f>I82-B77</f>
        <v>6045</v>
      </c>
      <c r="D79" s="85" t="s">
        <v>580</v>
      </c>
      <c r="E79" s="68" t="s">
        <v>584</v>
      </c>
      <c r="F79" s="82"/>
      <c r="G79" s="83"/>
      <c r="H79" s="83"/>
      <c r="I79" s="87"/>
    </row>
    <row r="80" spans="2:9" x14ac:dyDescent="0.2">
      <c r="B80" s="84">
        <f>B79-B13</f>
        <v>-2093</v>
      </c>
      <c r="D80" s="85" t="s">
        <v>583</v>
      </c>
      <c r="E80" s="66" t="s">
        <v>579</v>
      </c>
      <c r="F80" s="82"/>
      <c r="G80" s="83"/>
      <c r="H80" s="83"/>
      <c r="I80" s="87"/>
    </row>
    <row r="81" spans="2:9" x14ac:dyDescent="0.2">
      <c r="B81" s="84"/>
      <c r="F81" s="82"/>
      <c r="G81" s="83"/>
      <c r="H81" s="83"/>
      <c r="I81" s="87"/>
    </row>
    <row r="82" spans="2:9" x14ac:dyDescent="0.2">
      <c r="B82" s="89">
        <f>B77+B79</f>
        <v>6045</v>
      </c>
      <c r="C82" s="78"/>
      <c r="D82" s="78" t="s">
        <v>553</v>
      </c>
      <c r="E82" s="78"/>
      <c r="F82" s="91"/>
      <c r="G82" s="78" t="s">
        <v>553</v>
      </c>
      <c r="H82" s="78"/>
      <c r="I82" s="92">
        <f>I77</f>
        <v>6045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-2060</v>
      </c>
      <c r="D92" s="85" t="s">
        <v>567</v>
      </c>
      <c r="E92" s="66" t="s">
        <v>566</v>
      </c>
      <c r="F92" s="82"/>
      <c r="G92" s="85" t="s">
        <v>580</v>
      </c>
      <c r="H92" s="66" t="s">
        <v>579</v>
      </c>
      <c r="I92" s="87">
        <f>+B80</f>
        <v>-2093</v>
      </c>
    </row>
    <row r="93" spans="2:9" x14ac:dyDescent="0.2">
      <c r="B93" s="84"/>
      <c r="E93" s="68" t="s">
        <v>563</v>
      </c>
      <c r="F93" s="82"/>
      <c r="G93" s="88" t="s">
        <v>578</v>
      </c>
      <c r="H93" s="81" t="s">
        <v>577</v>
      </c>
      <c r="I93" s="87">
        <f>I94+I95</f>
        <v>33</v>
      </c>
    </row>
    <row r="94" spans="2:9" x14ac:dyDescent="0.2">
      <c r="B94" s="84"/>
      <c r="E94" s="85"/>
      <c r="F94" s="82"/>
      <c r="G94" s="88" t="s">
        <v>576</v>
      </c>
      <c r="I94" s="87">
        <v>0</v>
      </c>
    </row>
    <row r="95" spans="2:9" x14ac:dyDescent="0.2">
      <c r="B95" s="84"/>
      <c r="E95" s="85"/>
      <c r="F95" s="82"/>
      <c r="G95" s="88" t="s">
        <v>575</v>
      </c>
      <c r="I95" s="87">
        <v>33</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-2060</v>
      </c>
      <c r="C99" s="78"/>
      <c r="D99" s="78" t="s">
        <v>553</v>
      </c>
      <c r="E99" s="78"/>
      <c r="F99" s="91"/>
      <c r="G99" s="78" t="s">
        <v>553</v>
      </c>
      <c r="H99" s="78"/>
      <c r="I99" s="92">
        <f>I92+I93+I96</f>
        <v>-2060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-31401</v>
      </c>
      <c r="D106" s="85" t="s">
        <v>570</v>
      </c>
      <c r="E106" s="103" t="s">
        <v>569</v>
      </c>
      <c r="F106" s="82"/>
      <c r="G106" s="83"/>
      <c r="H106" s="83"/>
      <c r="I106" s="82"/>
    </row>
    <row r="107" spans="2:9" x14ac:dyDescent="0.2">
      <c r="B107" s="84">
        <v>11979</v>
      </c>
      <c r="D107" s="85" t="s">
        <v>568</v>
      </c>
      <c r="E107" s="85"/>
      <c r="F107" s="82"/>
      <c r="G107" s="85" t="s">
        <v>567</v>
      </c>
      <c r="H107" s="68" t="s">
        <v>566</v>
      </c>
      <c r="I107" s="87"/>
    </row>
    <row r="108" spans="2:9" x14ac:dyDescent="0.2">
      <c r="B108" s="84">
        <f>-B13</f>
        <v>-8138</v>
      </c>
      <c r="D108" s="85" t="s">
        <v>565</v>
      </c>
      <c r="E108" s="86" t="s">
        <v>564</v>
      </c>
      <c r="F108" s="82"/>
      <c r="G108" s="85"/>
      <c r="H108" s="67" t="s">
        <v>563</v>
      </c>
      <c r="I108" s="87">
        <f>B92</f>
        <v>-2060</v>
      </c>
    </row>
    <row r="109" spans="2:9" x14ac:dyDescent="0.2">
      <c r="B109" s="84">
        <v>-43380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37479</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-2060</v>
      </c>
      <c r="C115" s="78"/>
      <c r="D115" s="78" t="s">
        <v>553</v>
      </c>
      <c r="E115" s="106"/>
      <c r="F115" s="91"/>
      <c r="G115" s="78" t="s">
        <v>553</v>
      </c>
      <c r="H115" s="78"/>
      <c r="I115" s="92">
        <f>I108</f>
        <v>-2060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37479</v>
      </c>
    </row>
    <row r="123" spans="2:9" ht="15" x14ac:dyDescent="0.2">
      <c r="B123" s="84">
        <f>B125+B128+B131+B134+B137+B142+B143+B144</f>
        <v>-11788</v>
      </c>
      <c r="C123" s="79"/>
      <c r="D123" s="58"/>
      <c r="E123" s="85" t="s">
        <v>548</v>
      </c>
      <c r="F123" s="58"/>
      <c r="G123" s="58"/>
      <c r="H123" s="58"/>
      <c r="I123" s="87">
        <f>I125+I128+I131+I134+I137+I142+I143+I144</f>
        <v>-49267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618</v>
      </c>
      <c r="E128" s="85" t="s">
        <v>544</v>
      </c>
      <c r="I128" s="87">
        <f>I129+I130</f>
        <v>269</v>
      </c>
    </row>
    <row r="129" spans="2:9" x14ac:dyDescent="0.2">
      <c r="B129" s="84">
        <v>986</v>
      </c>
      <c r="E129" s="85" t="s">
        <v>543</v>
      </c>
      <c r="I129" s="87">
        <v>0</v>
      </c>
    </row>
    <row r="130" spans="2:9" x14ac:dyDescent="0.2">
      <c r="B130" s="84">
        <v>-368</v>
      </c>
      <c r="E130" s="85" t="s">
        <v>542</v>
      </c>
      <c r="I130" s="87">
        <v>269</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-3033</v>
      </c>
      <c r="E134" s="85" t="s">
        <v>538</v>
      </c>
      <c r="I134" s="87">
        <f>I135+I136</f>
        <v>-26920</v>
      </c>
    </row>
    <row r="135" spans="2:9" x14ac:dyDescent="0.2">
      <c r="B135" s="84">
        <v>-3033</v>
      </c>
      <c r="E135" s="85" t="s">
        <v>537</v>
      </c>
      <c r="I135" s="87">
        <v>85146</v>
      </c>
    </row>
    <row r="136" spans="2:9" x14ac:dyDescent="0.2">
      <c r="B136" s="84">
        <v>0</v>
      </c>
      <c r="E136" s="85" t="s">
        <v>536</v>
      </c>
      <c r="I136" s="87">
        <v>-112066</v>
      </c>
    </row>
    <row r="137" spans="2:9" x14ac:dyDescent="0.2">
      <c r="B137" s="84">
        <f>B138+B141</f>
        <v>4</v>
      </c>
      <c r="E137" s="107" t="s">
        <v>535</v>
      </c>
      <c r="I137" s="87">
        <f>I138+I141</f>
        <v>0</v>
      </c>
    </row>
    <row r="138" spans="2:9" x14ac:dyDescent="0.2">
      <c r="B138" s="84">
        <f>B139+B140</f>
        <v>4</v>
      </c>
      <c r="E138" s="107" t="s">
        <v>534</v>
      </c>
      <c r="I138" s="87">
        <f>I139+I140</f>
        <v>0</v>
      </c>
    </row>
    <row r="139" spans="2:9" x14ac:dyDescent="0.2">
      <c r="B139" s="84">
        <v>4</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178</v>
      </c>
    </row>
    <row r="144" spans="2:9" x14ac:dyDescent="0.2">
      <c r="B144" s="84">
        <f>B145+B146</f>
        <v>-9377</v>
      </c>
      <c r="C144" s="85" t="s">
        <v>528</v>
      </c>
      <c r="E144" s="85" t="s">
        <v>528</v>
      </c>
      <c r="I144" s="87">
        <f>I145+I146</f>
        <v>-22794</v>
      </c>
    </row>
    <row r="145" spans="2:9" x14ac:dyDescent="0.2">
      <c r="B145" s="84">
        <v>-5911</v>
      </c>
      <c r="C145" s="85" t="s">
        <v>527</v>
      </c>
      <c r="E145" s="85" t="s">
        <v>527</v>
      </c>
      <c r="I145" s="87">
        <v>-19858</v>
      </c>
    </row>
    <row r="146" spans="2:9" x14ac:dyDescent="0.2">
      <c r="B146" s="89">
        <v>-3466</v>
      </c>
      <c r="C146" s="108" t="s">
        <v>526</v>
      </c>
      <c r="D146" s="109"/>
      <c r="E146" s="108" t="s">
        <v>526</v>
      </c>
      <c r="F146" s="109"/>
      <c r="G146" s="109"/>
      <c r="H146" s="109"/>
      <c r="I146" s="92">
        <v>-2936</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706</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87894</v>
      </c>
      <c r="D11" s="81" t="s">
        <v>645</v>
      </c>
      <c r="E11" s="85" t="s">
        <v>644</v>
      </c>
      <c r="F11" s="82"/>
      <c r="G11" s="83" t="s">
        <v>643</v>
      </c>
      <c r="H11" s="86" t="s">
        <v>642</v>
      </c>
      <c r="I11" s="87">
        <f>I12+I13</f>
        <v>128650</v>
      </c>
    </row>
    <row r="12" spans="2:14" x14ac:dyDescent="0.2">
      <c r="B12" s="84">
        <f>I11-B11</f>
        <v>40756</v>
      </c>
      <c r="D12" s="85" t="s">
        <v>632</v>
      </c>
      <c r="E12" s="66" t="s">
        <v>631</v>
      </c>
      <c r="F12" s="82"/>
      <c r="G12" s="88" t="s">
        <v>641</v>
      </c>
      <c r="H12" s="83"/>
      <c r="I12" s="87">
        <v>127921</v>
      </c>
    </row>
    <row r="13" spans="2:14" x14ac:dyDescent="0.2">
      <c r="B13" s="84">
        <v>9473</v>
      </c>
      <c r="D13" s="81" t="s">
        <v>640</v>
      </c>
      <c r="E13" s="85" t="s">
        <v>564</v>
      </c>
      <c r="F13" s="82"/>
      <c r="G13" s="88" t="s">
        <v>639</v>
      </c>
      <c r="I13" s="87">
        <v>729</v>
      </c>
    </row>
    <row r="14" spans="2:14" x14ac:dyDescent="0.2">
      <c r="B14" s="84">
        <f>B12-B13</f>
        <v>31283</v>
      </c>
      <c r="D14" s="81" t="s">
        <v>638</v>
      </c>
      <c r="E14" s="66" t="s">
        <v>637</v>
      </c>
      <c r="F14" s="82"/>
      <c r="G14" s="88"/>
      <c r="H14" s="83"/>
      <c r="I14" s="87"/>
    </row>
    <row r="15" spans="2:14" ht="7.15" customHeight="1" x14ac:dyDescent="0.2">
      <c r="B15" s="84"/>
      <c r="F15" s="82"/>
      <c r="G15" s="83"/>
      <c r="H15" s="83"/>
      <c r="I15" s="87"/>
    </row>
    <row r="16" spans="2:14" x14ac:dyDescent="0.2">
      <c r="B16" s="89">
        <f>B11+B12</f>
        <v>128650</v>
      </c>
      <c r="C16" s="78"/>
      <c r="D16" s="90" t="s">
        <v>553</v>
      </c>
      <c r="E16" s="78"/>
      <c r="F16" s="91"/>
      <c r="G16" s="90" t="s">
        <v>553</v>
      </c>
      <c r="H16" s="78"/>
      <c r="I16" s="92">
        <f>I11</f>
        <v>128650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38720</v>
      </c>
      <c r="D26" s="81" t="s">
        <v>634</v>
      </c>
      <c r="E26" s="85" t="s">
        <v>633</v>
      </c>
      <c r="F26" s="82"/>
      <c r="G26" s="88" t="s">
        <v>632</v>
      </c>
      <c r="H26" s="68" t="s">
        <v>631</v>
      </c>
      <c r="I26" s="87">
        <f>+B12</f>
        <v>40756</v>
      </c>
    </row>
    <row r="27" spans="2:9" x14ac:dyDescent="0.2">
      <c r="B27" s="84">
        <v>29977</v>
      </c>
      <c r="D27" s="85" t="s">
        <v>630</v>
      </c>
      <c r="F27" s="82"/>
      <c r="G27" s="83"/>
      <c r="H27" s="83"/>
      <c r="I27" s="87"/>
    </row>
    <row r="28" spans="2:9" x14ac:dyDescent="0.2">
      <c r="B28" s="84">
        <f>B29+B30</f>
        <v>8743</v>
      </c>
      <c r="D28" s="85" t="s">
        <v>629</v>
      </c>
      <c r="F28" s="82"/>
      <c r="G28" s="83"/>
      <c r="H28" s="83"/>
      <c r="I28" s="87"/>
    </row>
    <row r="29" spans="2:9" x14ac:dyDescent="0.2">
      <c r="B29" s="84">
        <v>8683</v>
      </c>
      <c r="D29" s="85" t="s">
        <v>628</v>
      </c>
      <c r="F29" s="82"/>
      <c r="G29" s="83"/>
      <c r="H29" s="83"/>
      <c r="I29" s="87"/>
    </row>
    <row r="30" spans="2:9" x14ac:dyDescent="0.2">
      <c r="B30" s="84">
        <v>60</v>
      </c>
      <c r="D30" s="85" t="s">
        <v>627</v>
      </c>
      <c r="F30" s="82"/>
      <c r="G30" s="83"/>
      <c r="H30" s="83"/>
      <c r="I30" s="87"/>
    </row>
    <row r="31" spans="2:9" ht="12.75" customHeight="1" x14ac:dyDescent="0.2">
      <c r="B31" s="84">
        <v>466</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1570</v>
      </c>
      <c r="D33" s="85" t="s">
        <v>621</v>
      </c>
      <c r="E33" s="66" t="s">
        <v>620</v>
      </c>
      <c r="F33" s="82"/>
      <c r="G33" s="83"/>
      <c r="H33" s="83"/>
      <c r="I33" s="87"/>
    </row>
    <row r="34" spans="2:9" x14ac:dyDescent="0.2">
      <c r="B34" s="84"/>
      <c r="F34" s="82"/>
      <c r="G34" s="83"/>
      <c r="H34" s="83"/>
      <c r="I34" s="87"/>
    </row>
    <row r="35" spans="2:9" x14ac:dyDescent="0.2">
      <c r="B35" s="89">
        <f>B26+B31+B32+B33</f>
        <v>40756</v>
      </c>
      <c r="C35" s="78"/>
      <c r="D35" s="90" t="s">
        <v>553</v>
      </c>
      <c r="E35" s="78"/>
      <c r="F35" s="91"/>
      <c r="G35" s="90" t="s">
        <v>553</v>
      </c>
      <c r="H35" s="78"/>
      <c r="I35" s="92">
        <f>I26</f>
        <v>40756</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2345</v>
      </c>
      <c r="D42" s="81" t="s">
        <v>619</v>
      </c>
      <c r="E42" s="88" t="s">
        <v>618</v>
      </c>
      <c r="F42" s="82"/>
      <c r="G42" s="85" t="s">
        <v>621</v>
      </c>
      <c r="H42" s="66" t="s">
        <v>620</v>
      </c>
      <c r="I42" s="87">
        <f>+B33</f>
        <v>1570</v>
      </c>
    </row>
    <row r="43" spans="2:9" ht="15" x14ac:dyDescent="0.2">
      <c r="B43" s="84">
        <v>2345</v>
      </c>
      <c r="C43" s="58"/>
      <c r="D43" s="95" t="s">
        <v>617</v>
      </c>
      <c r="F43" s="62"/>
      <c r="G43" s="79" t="s">
        <v>619</v>
      </c>
      <c r="H43" s="96" t="s">
        <v>618</v>
      </c>
      <c r="I43" s="87">
        <f>I44+I45+I47+I48+I49</f>
        <v>1066</v>
      </c>
    </row>
    <row r="44" spans="2:9" x14ac:dyDescent="0.2">
      <c r="B44" s="84">
        <v>0</v>
      </c>
      <c r="D44" s="85" t="s">
        <v>616</v>
      </c>
      <c r="F44" s="82"/>
      <c r="G44" s="95" t="s">
        <v>617</v>
      </c>
      <c r="I44" s="87">
        <v>87</v>
      </c>
    </row>
    <row r="45" spans="2:9" x14ac:dyDescent="0.2">
      <c r="B45" s="84">
        <v>0</v>
      </c>
      <c r="D45" s="85" t="s">
        <v>615</v>
      </c>
      <c r="E45" s="80"/>
      <c r="F45" s="82"/>
      <c r="G45" s="85" t="s">
        <v>616</v>
      </c>
      <c r="I45" s="87">
        <v>979</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291</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2636</v>
      </c>
      <c r="C52" s="78"/>
      <c r="D52" s="78" t="s">
        <v>553</v>
      </c>
      <c r="E52" s="78"/>
      <c r="F52" s="91"/>
      <c r="G52" s="78" t="s">
        <v>553</v>
      </c>
      <c r="H52" s="78"/>
      <c r="I52" s="92">
        <f>I42+I43+I50</f>
        <v>2636</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57</v>
      </c>
      <c r="D59" s="81" t="s">
        <v>609</v>
      </c>
      <c r="E59" s="86" t="s">
        <v>608</v>
      </c>
      <c r="F59" s="82"/>
      <c r="G59" s="88" t="s">
        <v>607</v>
      </c>
      <c r="H59" s="66" t="s">
        <v>606</v>
      </c>
      <c r="I59" s="87">
        <f>+B49</f>
        <v>291</v>
      </c>
    </row>
    <row r="60" spans="2:9" x14ac:dyDescent="0.2">
      <c r="B60" s="84">
        <v>57</v>
      </c>
      <c r="D60" s="85" t="s">
        <v>605</v>
      </c>
      <c r="F60" s="82"/>
      <c r="G60" s="88" t="s">
        <v>604</v>
      </c>
      <c r="H60" s="85"/>
      <c r="I60" s="87">
        <f>I61+I62</f>
        <v>60</v>
      </c>
    </row>
    <row r="61" spans="2:9" x14ac:dyDescent="0.2">
      <c r="B61" s="84">
        <v>0</v>
      </c>
      <c r="D61" s="85" t="s">
        <v>603</v>
      </c>
      <c r="F61" s="82"/>
      <c r="G61" s="88" t="s">
        <v>602</v>
      </c>
      <c r="I61" s="87">
        <v>0</v>
      </c>
    </row>
    <row r="62" spans="2:9" x14ac:dyDescent="0.2">
      <c r="B62" s="84">
        <v>60</v>
      </c>
      <c r="D62" s="81" t="s">
        <v>601</v>
      </c>
      <c r="E62" s="85" t="s">
        <v>600</v>
      </c>
      <c r="F62" s="82"/>
      <c r="G62" s="88" t="s">
        <v>599</v>
      </c>
      <c r="I62" s="87">
        <v>60</v>
      </c>
    </row>
    <row r="63" spans="2:9" x14ac:dyDescent="0.2">
      <c r="B63" s="84"/>
      <c r="E63" s="85" t="s">
        <v>598</v>
      </c>
      <c r="F63" s="82"/>
      <c r="G63" s="83" t="s">
        <v>597</v>
      </c>
      <c r="H63" s="81" t="s">
        <v>596</v>
      </c>
      <c r="I63" s="87">
        <f>I64+I65+I66</f>
        <v>0</v>
      </c>
    </row>
    <row r="64" spans="2:9" x14ac:dyDescent="0.2">
      <c r="B64" s="84">
        <f>B65+B66+B67</f>
        <v>420</v>
      </c>
      <c r="D64" s="81" t="s">
        <v>597</v>
      </c>
      <c r="E64" s="81" t="s">
        <v>596</v>
      </c>
      <c r="F64" s="82"/>
      <c r="G64" s="85" t="s">
        <v>595</v>
      </c>
      <c r="I64" s="87">
        <v>0</v>
      </c>
    </row>
    <row r="65" spans="2:9" x14ac:dyDescent="0.2">
      <c r="B65" s="84">
        <v>420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-186</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351</v>
      </c>
      <c r="C70" s="78"/>
      <c r="D70" s="78" t="s">
        <v>553</v>
      </c>
      <c r="E70" s="78"/>
      <c r="F70" s="91"/>
      <c r="G70" s="78" t="s">
        <v>553</v>
      </c>
      <c r="H70" s="78"/>
      <c r="I70" s="92">
        <f>I59+I60+I63</f>
        <v>351</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-186</v>
      </c>
    </row>
    <row r="78" spans="2:9" x14ac:dyDescent="0.2">
      <c r="B78" s="84"/>
      <c r="E78" s="85" t="s">
        <v>585</v>
      </c>
      <c r="F78" s="82"/>
      <c r="G78" s="88"/>
      <c r="H78" s="85"/>
      <c r="I78" s="87"/>
    </row>
    <row r="79" spans="2:9" x14ac:dyDescent="0.2">
      <c r="B79" s="84">
        <f>I82-B77</f>
        <v>-186</v>
      </c>
      <c r="D79" s="85" t="s">
        <v>580</v>
      </c>
      <c r="E79" s="68" t="s">
        <v>584</v>
      </c>
      <c r="F79" s="82"/>
      <c r="G79" s="83"/>
      <c r="H79" s="83"/>
      <c r="I79" s="87"/>
    </row>
    <row r="80" spans="2:9" x14ac:dyDescent="0.2">
      <c r="B80" s="84">
        <f>B79-B13</f>
        <v>-9659</v>
      </c>
      <c r="D80" s="85" t="s">
        <v>583</v>
      </c>
      <c r="E80" s="66" t="s">
        <v>579</v>
      </c>
      <c r="F80" s="82"/>
      <c r="G80" s="83"/>
      <c r="H80" s="83"/>
      <c r="I80" s="87"/>
    </row>
    <row r="81" spans="2:9" x14ac:dyDescent="0.2">
      <c r="B81" s="84"/>
      <c r="F81" s="82"/>
      <c r="G81" s="83"/>
      <c r="H81" s="83"/>
      <c r="I81" s="87"/>
    </row>
    <row r="82" spans="2:9" x14ac:dyDescent="0.2">
      <c r="B82" s="89">
        <f>B77+B79</f>
        <v>-186</v>
      </c>
      <c r="C82" s="78"/>
      <c r="D82" s="78" t="s">
        <v>553</v>
      </c>
      <c r="E82" s="78"/>
      <c r="F82" s="91"/>
      <c r="G82" s="78" t="s">
        <v>553</v>
      </c>
      <c r="H82" s="78"/>
      <c r="I82" s="92">
        <f>I77</f>
        <v>-186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-8798</v>
      </c>
      <c r="D92" s="85" t="s">
        <v>567</v>
      </c>
      <c r="E92" s="66" t="s">
        <v>566</v>
      </c>
      <c r="F92" s="82"/>
      <c r="G92" s="85" t="s">
        <v>580</v>
      </c>
      <c r="H92" s="66" t="s">
        <v>579</v>
      </c>
      <c r="I92" s="87">
        <f>+B80</f>
        <v>-9659</v>
      </c>
    </row>
    <row r="93" spans="2:9" x14ac:dyDescent="0.2">
      <c r="B93" s="84"/>
      <c r="E93" s="68" t="s">
        <v>563</v>
      </c>
      <c r="F93" s="82"/>
      <c r="G93" s="88" t="s">
        <v>578</v>
      </c>
      <c r="H93" s="81" t="s">
        <v>577</v>
      </c>
      <c r="I93" s="87">
        <f>I94+I95</f>
        <v>861</v>
      </c>
    </row>
    <row r="94" spans="2:9" x14ac:dyDescent="0.2">
      <c r="B94" s="84"/>
      <c r="E94" s="85"/>
      <c r="F94" s="82"/>
      <c r="G94" s="88" t="s">
        <v>576</v>
      </c>
      <c r="I94" s="87">
        <v>33</v>
      </c>
    </row>
    <row r="95" spans="2:9" x14ac:dyDescent="0.2">
      <c r="B95" s="84"/>
      <c r="E95" s="85"/>
      <c r="F95" s="82"/>
      <c r="G95" s="88" t="s">
        <v>575</v>
      </c>
      <c r="I95" s="87">
        <v>828</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-8798</v>
      </c>
      <c r="C99" s="78"/>
      <c r="D99" s="78" t="s">
        <v>553</v>
      </c>
      <c r="E99" s="78"/>
      <c r="F99" s="91"/>
      <c r="G99" s="78" t="s">
        <v>553</v>
      </c>
      <c r="H99" s="78"/>
      <c r="I99" s="92">
        <f>I92+I93+I96</f>
        <v>-8798</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10156</v>
      </c>
      <c r="D106" s="85" t="s">
        <v>570</v>
      </c>
      <c r="E106" s="103" t="s">
        <v>569</v>
      </c>
      <c r="F106" s="82"/>
      <c r="G106" s="83"/>
      <c r="H106" s="83"/>
      <c r="I106" s="82"/>
    </row>
    <row r="107" spans="2:9" x14ac:dyDescent="0.2">
      <c r="B107" s="84">
        <v>8562</v>
      </c>
      <c r="D107" s="85" t="s">
        <v>568</v>
      </c>
      <c r="E107" s="85"/>
      <c r="F107" s="82"/>
      <c r="G107" s="85" t="s">
        <v>567</v>
      </c>
      <c r="H107" s="68" t="s">
        <v>566</v>
      </c>
      <c r="I107" s="87"/>
    </row>
    <row r="108" spans="2:9" x14ac:dyDescent="0.2">
      <c r="B108" s="84">
        <f>-B13</f>
        <v>-9473</v>
      </c>
      <c r="D108" s="85" t="s">
        <v>565</v>
      </c>
      <c r="E108" s="86" t="s">
        <v>564</v>
      </c>
      <c r="F108" s="82"/>
      <c r="G108" s="85"/>
      <c r="H108" s="67" t="s">
        <v>563</v>
      </c>
      <c r="I108" s="87">
        <f>B92</f>
        <v>-8798</v>
      </c>
    </row>
    <row r="109" spans="2:9" x14ac:dyDescent="0.2">
      <c r="B109" s="84">
        <v>1594</v>
      </c>
      <c r="D109" s="95" t="s">
        <v>562</v>
      </c>
      <c r="E109" s="85" t="s">
        <v>561</v>
      </c>
      <c r="F109" s="82"/>
      <c r="H109" s="104"/>
      <c r="I109" s="105"/>
    </row>
    <row r="110" spans="2:9" x14ac:dyDescent="0.2">
      <c r="B110" s="84">
        <v>0</v>
      </c>
      <c r="D110" s="85" t="s">
        <v>560</v>
      </c>
      <c r="E110" s="85" t="s">
        <v>559</v>
      </c>
      <c r="F110" s="82"/>
      <c r="G110" s="93"/>
      <c r="I110" s="87"/>
    </row>
    <row r="111" spans="2:9" x14ac:dyDescent="0.2">
      <c r="B111" s="84">
        <v>3627</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-13108</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-8798</v>
      </c>
      <c r="C115" s="78"/>
      <c r="D115" s="78" t="s">
        <v>553</v>
      </c>
      <c r="E115" s="106"/>
      <c r="F115" s="91"/>
      <c r="G115" s="78" t="s">
        <v>553</v>
      </c>
      <c r="H115" s="78"/>
      <c r="I115" s="92">
        <f>I108</f>
        <v>-8798</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-13108</v>
      </c>
    </row>
    <row r="123" spans="2:9" ht="15" x14ac:dyDescent="0.2">
      <c r="B123" s="84">
        <f>B125+B128+B131+B134+B137+B142+B143+B144</f>
        <v>-13755</v>
      </c>
      <c r="C123" s="79"/>
      <c r="D123" s="58"/>
      <c r="E123" s="85" t="s">
        <v>548</v>
      </c>
      <c r="F123" s="58"/>
      <c r="G123" s="58"/>
      <c r="H123" s="58"/>
      <c r="I123" s="87">
        <f>I125+I128+I131+I134+I137+I142+I143+I144</f>
        <v>-647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1774</v>
      </c>
      <c r="E128" s="85" t="s">
        <v>544</v>
      </c>
      <c r="I128" s="87">
        <f>I129+I130</f>
        <v>-757</v>
      </c>
    </row>
    <row r="129" spans="2:9" x14ac:dyDescent="0.2">
      <c r="B129" s="84">
        <v>1777</v>
      </c>
      <c r="E129" s="85" t="s">
        <v>543</v>
      </c>
      <c r="I129" s="87">
        <v>0</v>
      </c>
    </row>
    <row r="130" spans="2:9" x14ac:dyDescent="0.2">
      <c r="B130" s="84">
        <v>-3</v>
      </c>
      <c r="E130" s="85" t="s">
        <v>542</v>
      </c>
      <c r="I130" s="87">
        <v>-757</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-8093</v>
      </c>
    </row>
    <row r="135" spans="2:9" x14ac:dyDescent="0.2">
      <c r="B135" s="84">
        <v>0</v>
      </c>
      <c r="E135" s="85" t="s">
        <v>537</v>
      </c>
      <c r="I135" s="87">
        <v>-7659</v>
      </c>
    </row>
    <row r="136" spans="2:9" x14ac:dyDescent="0.2">
      <c r="B136" s="84">
        <v>0</v>
      </c>
      <c r="E136" s="85" t="s">
        <v>536</v>
      </c>
      <c r="I136" s="87">
        <v>-434</v>
      </c>
    </row>
    <row r="137" spans="2:9" x14ac:dyDescent="0.2">
      <c r="B137" s="84">
        <f>B138+B141</f>
        <v>346</v>
      </c>
      <c r="E137" s="107" t="s">
        <v>535</v>
      </c>
      <c r="I137" s="87">
        <f>I138+I141</f>
        <v>3627</v>
      </c>
    </row>
    <row r="138" spans="2:9" x14ac:dyDescent="0.2">
      <c r="B138" s="84">
        <f>B139+B140</f>
        <v>346</v>
      </c>
      <c r="E138" s="107" t="s">
        <v>534</v>
      </c>
      <c r="I138" s="87">
        <f>I139+I140</f>
        <v>3627</v>
      </c>
    </row>
    <row r="139" spans="2:9" x14ac:dyDescent="0.2">
      <c r="B139" s="84">
        <v>346</v>
      </c>
      <c r="E139" s="107" t="s">
        <v>533</v>
      </c>
      <c r="I139" s="87">
        <v>3627</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-1495</v>
      </c>
    </row>
    <row r="144" spans="2:9" x14ac:dyDescent="0.2">
      <c r="B144" s="84">
        <f>B145+B146</f>
        <v>-15875</v>
      </c>
      <c r="C144" s="85" t="s">
        <v>528</v>
      </c>
      <c r="E144" s="85" t="s">
        <v>528</v>
      </c>
      <c r="I144" s="87">
        <f>I145+I146</f>
        <v>6071</v>
      </c>
    </row>
    <row r="145" spans="2:9" x14ac:dyDescent="0.2">
      <c r="B145" s="84">
        <v>-14170</v>
      </c>
      <c r="C145" s="85" t="s">
        <v>527</v>
      </c>
      <c r="E145" s="85" t="s">
        <v>527</v>
      </c>
      <c r="I145" s="87">
        <v>5688</v>
      </c>
    </row>
    <row r="146" spans="2:9" x14ac:dyDescent="0.2">
      <c r="B146" s="89">
        <v>-1705</v>
      </c>
      <c r="C146" s="108" t="s">
        <v>526</v>
      </c>
      <c r="D146" s="109"/>
      <c r="E146" s="108" t="s">
        <v>526</v>
      </c>
      <c r="F146" s="109"/>
      <c r="G146" s="109"/>
      <c r="H146" s="109"/>
      <c r="I146" s="92">
        <v>383</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649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8609950</v>
      </c>
      <c r="D11" s="81" t="s">
        <v>645</v>
      </c>
      <c r="E11" s="85" t="s">
        <v>644</v>
      </c>
      <c r="F11" s="82"/>
      <c r="G11" s="83" t="s">
        <v>643</v>
      </c>
      <c r="H11" s="86" t="s">
        <v>642</v>
      </c>
      <c r="I11" s="87">
        <f>I12+I13</f>
        <v>19683027</v>
      </c>
    </row>
    <row r="12" spans="2:14" x14ac:dyDescent="0.2">
      <c r="B12" s="84">
        <f>I11-B11</f>
        <v>11073077</v>
      </c>
      <c r="D12" s="85" t="s">
        <v>632</v>
      </c>
      <c r="E12" s="66" t="s">
        <v>631</v>
      </c>
      <c r="F12" s="82"/>
      <c r="G12" s="88" t="s">
        <v>641</v>
      </c>
      <c r="H12" s="83"/>
      <c r="I12" s="87">
        <v>19660111</v>
      </c>
    </row>
    <row r="13" spans="2:14" x14ac:dyDescent="0.2">
      <c r="B13" s="84">
        <v>2450743</v>
      </c>
      <c r="D13" s="81" t="s">
        <v>640</v>
      </c>
      <c r="E13" s="85" t="s">
        <v>564</v>
      </c>
      <c r="F13" s="82"/>
      <c r="G13" s="88" t="s">
        <v>639</v>
      </c>
      <c r="I13" s="87">
        <v>22916</v>
      </c>
    </row>
    <row r="14" spans="2:14" x14ac:dyDescent="0.2">
      <c r="B14" s="84">
        <f>B12-B13</f>
        <v>8622334</v>
      </c>
      <c r="D14" s="81" t="s">
        <v>638</v>
      </c>
      <c r="E14" s="66" t="s">
        <v>637</v>
      </c>
      <c r="F14" s="82"/>
      <c r="G14" s="88"/>
      <c r="H14" s="83"/>
      <c r="I14" s="87"/>
    </row>
    <row r="15" spans="2:14" ht="7.15" customHeight="1" x14ac:dyDescent="0.2">
      <c r="B15" s="84"/>
      <c r="F15" s="82"/>
      <c r="G15" s="83"/>
      <c r="H15" s="83"/>
      <c r="I15" s="87"/>
    </row>
    <row r="16" spans="2:14" x14ac:dyDescent="0.2">
      <c r="B16" s="89">
        <f>B11+B12</f>
        <v>19683027</v>
      </c>
      <c r="C16" s="78"/>
      <c r="D16" s="90" t="s">
        <v>553</v>
      </c>
      <c r="E16" s="78"/>
      <c r="F16" s="91"/>
      <c r="G16" s="90" t="s">
        <v>553</v>
      </c>
      <c r="H16" s="78"/>
      <c r="I16" s="92">
        <f>I11</f>
        <v>19683027</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4554404</v>
      </c>
      <c r="D26" s="81" t="s">
        <v>634</v>
      </c>
      <c r="E26" s="85" t="s">
        <v>633</v>
      </c>
      <c r="F26" s="82"/>
      <c r="G26" s="88" t="s">
        <v>632</v>
      </c>
      <c r="H26" s="68" t="s">
        <v>631</v>
      </c>
      <c r="I26" s="87">
        <f>+B12</f>
        <v>11073077</v>
      </c>
    </row>
    <row r="27" spans="2:9" x14ac:dyDescent="0.2">
      <c r="B27" s="84">
        <v>3610723</v>
      </c>
      <c r="D27" s="85" t="s">
        <v>630</v>
      </c>
      <c r="F27" s="82"/>
      <c r="G27" s="83"/>
      <c r="H27" s="83"/>
      <c r="I27" s="87"/>
    </row>
    <row r="28" spans="2:9" x14ac:dyDescent="0.2">
      <c r="B28" s="84">
        <f>B29+B30</f>
        <v>943681</v>
      </c>
      <c r="D28" s="85" t="s">
        <v>629</v>
      </c>
      <c r="F28" s="82"/>
      <c r="G28" s="83"/>
      <c r="H28" s="83"/>
      <c r="I28" s="87"/>
    </row>
    <row r="29" spans="2:9" x14ac:dyDescent="0.2">
      <c r="B29" s="84">
        <v>928280</v>
      </c>
      <c r="D29" s="85" t="s">
        <v>628</v>
      </c>
      <c r="F29" s="82"/>
      <c r="G29" s="83"/>
      <c r="H29" s="83"/>
      <c r="I29" s="87"/>
    </row>
    <row r="30" spans="2:9" x14ac:dyDescent="0.2">
      <c r="B30" s="84">
        <v>15401</v>
      </c>
      <c r="D30" s="85" t="s">
        <v>627</v>
      </c>
      <c r="F30" s="82"/>
      <c r="G30" s="83"/>
      <c r="H30" s="83"/>
      <c r="I30" s="87"/>
    </row>
    <row r="31" spans="2:9" ht="12.75" customHeight="1" x14ac:dyDescent="0.2">
      <c r="B31" s="84">
        <v>310346</v>
      </c>
      <c r="D31" s="81" t="s">
        <v>626</v>
      </c>
      <c r="E31" s="81" t="s">
        <v>625</v>
      </c>
      <c r="F31" s="82"/>
      <c r="G31" s="83"/>
      <c r="H31" s="83"/>
      <c r="I31" s="87"/>
    </row>
    <row r="32" spans="2:9" ht="12.75" customHeight="1" x14ac:dyDescent="0.2">
      <c r="B32" s="84">
        <v>-120820</v>
      </c>
      <c r="D32" s="81" t="s">
        <v>624</v>
      </c>
      <c r="E32" s="81" t="s">
        <v>623</v>
      </c>
      <c r="F32" s="82"/>
      <c r="G32" s="83"/>
      <c r="H32" s="83"/>
      <c r="I32" s="87"/>
    </row>
    <row r="33" spans="2:9" x14ac:dyDescent="0.2">
      <c r="B33" s="84">
        <f>I35-B26-B31-B32</f>
        <v>6329147</v>
      </c>
      <c r="D33" s="85" t="s">
        <v>621</v>
      </c>
      <c r="E33" s="66" t="s">
        <v>620</v>
      </c>
      <c r="F33" s="82"/>
      <c r="G33" s="83"/>
      <c r="H33" s="83"/>
      <c r="I33" s="87"/>
    </row>
    <row r="34" spans="2:9" x14ac:dyDescent="0.2">
      <c r="B34" s="84"/>
      <c r="F34" s="82"/>
      <c r="G34" s="83"/>
      <c r="H34" s="83"/>
      <c r="I34" s="87"/>
    </row>
    <row r="35" spans="2:9" x14ac:dyDescent="0.2">
      <c r="B35" s="89">
        <f>B26+B31+B32+B33</f>
        <v>11073077</v>
      </c>
      <c r="C35" s="78"/>
      <c r="D35" s="90" t="s">
        <v>553</v>
      </c>
      <c r="E35" s="78"/>
      <c r="F35" s="91"/>
      <c r="G35" s="90" t="s">
        <v>553</v>
      </c>
      <c r="H35" s="78"/>
      <c r="I35" s="92">
        <f>I26</f>
        <v>11073077</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3547133</v>
      </c>
      <c r="D42" s="81" t="s">
        <v>619</v>
      </c>
      <c r="E42" s="88" t="s">
        <v>618</v>
      </c>
      <c r="F42" s="82"/>
      <c r="G42" s="85" t="s">
        <v>621</v>
      </c>
      <c r="H42" s="66" t="s">
        <v>620</v>
      </c>
      <c r="I42" s="87">
        <f>+B33</f>
        <v>6329147</v>
      </c>
    </row>
    <row r="43" spans="2:9" ht="15" x14ac:dyDescent="0.2">
      <c r="B43" s="84">
        <v>814806</v>
      </c>
      <c r="C43" s="58"/>
      <c r="D43" s="95" t="s">
        <v>617</v>
      </c>
      <c r="F43" s="62"/>
      <c r="G43" s="79" t="s">
        <v>619</v>
      </c>
      <c r="H43" s="96" t="s">
        <v>618</v>
      </c>
      <c r="I43" s="87">
        <f>I44+I45+I47+I48+I49</f>
        <v>401601</v>
      </c>
    </row>
    <row r="44" spans="2:9" x14ac:dyDescent="0.2">
      <c r="B44" s="84">
        <v>2732327</v>
      </c>
      <c r="D44" s="85" t="s">
        <v>616</v>
      </c>
      <c r="F44" s="82"/>
      <c r="G44" s="95" t="s">
        <v>617</v>
      </c>
      <c r="I44" s="87">
        <v>158369</v>
      </c>
    </row>
    <row r="45" spans="2:9" x14ac:dyDescent="0.2">
      <c r="B45" s="84">
        <v>0</v>
      </c>
      <c r="D45" s="85" t="s">
        <v>615</v>
      </c>
      <c r="E45" s="80"/>
      <c r="F45" s="82"/>
      <c r="G45" s="85" t="s">
        <v>616</v>
      </c>
      <c r="I45" s="87">
        <v>243232</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3183615</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6730748</v>
      </c>
      <c r="C52" s="78"/>
      <c r="D52" s="78" t="s">
        <v>553</v>
      </c>
      <c r="E52" s="78"/>
      <c r="F52" s="91"/>
      <c r="G52" s="78" t="s">
        <v>553</v>
      </c>
      <c r="H52" s="78"/>
      <c r="I52" s="92">
        <f>I42+I43+I50</f>
        <v>6730748</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1093931</v>
      </c>
      <c r="D59" s="81" t="s">
        <v>609</v>
      </c>
      <c r="E59" s="86" t="s">
        <v>608</v>
      </c>
      <c r="F59" s="82"/>
      <c r="G59" s="88" t="s">
        <v>607</v>
      </c>
      <c r="H59" s="66" t="s">
        <v>606</v>
      </c>
      <c r="I59" s="87">
        <f>+B49</f>
        <v>3183615</v>
      </c>
    </row>
    <row r="60" spans="2:9" x14ac:dyDescent="0.2">
      <c r="B60" s="84">
        <v>1093931</v>
      </c>
      <c r="D60" s="85" t="s">
        <v>605</v>
      </c>
      <c r="F60" s="82"/>
      <c r="G60" s="88" t="s">
        <v>604</v>
      </c>
      <c r="H60" s="85"/>
      <c r="I60" s="87">
        <f>I61+I62</f>
        <v>15401</v>
      </c>
    </row>
    <row r="61" spans="2:9" x14ac:dyDescent="0.2">
      <c r="B61" s="84">
        <v>0</v>
      </c>
      <c r="D61" s="85" t="s">
        <v>603</v>
      </c>
      <c r="F61" s="82"/>
      <c r="G61" s="88" t="s">
        <v>602</v>
      </c>
      <c r="I61" s="87">
        <v>0</v>
      </c>
    </row>
    <row r="62" spans="2:9" x14ac:dyDescent="0.2">
      <c r="B62" s="84">
        <v>15401</v>
      </c>
      <c r="D62" s="81" t="s">
        <v>601</v>
      </c>
      <c r="E62" s="85" t="s">
        <v>600</v>
      </c>
      <c r="F62" s="82"/>
      <c r="G62" s="88" t="s">
        <v>599</v>
      </c>
      <c r="I62" s="87">
        <v>15401</v>
      </c>
    </row>
    <row r="63" spans="2:9" x14ac:dyDescent="0.2">
      <c r="B63" s="84"/>
      <c r="E63" s="85" t="s">
        <v>598</v>
      </c>
      <c r="F63" s="82"/>
      <c r="G63" s="83" t="s">
        <v>597</v>
      </c>
      <c r="H63" s="81" t="s">
        <v>596</v>
      </c>
      <c r="I63" s="87">
        <f>I64+I65+I66</f>
        <v>39393</v>
      </c>
    </row>
    <row r="64" spans="2:9" x14ac:dyDescent="0.2">
      <c r="B64" s="84">
        <f>B65+B66+B67</f>
        <v>35169</v>
      </c>
      <c r="D64" s="81" t="s">
        <v>597</v>
      </c>
      <c r="E64" s="81" t="s">
        <v>596</v>
      </c>
      <c r="F64" s="82"/>
      <c r="G64" s="85" t="s">
        <v>595</v>
      </c>
      <c r="I64" s="87">
        <v>0</v>
      </c>
    </row>
    <row r="65" spans="2:9" x14ac:dyDescent="0.2">
      <c r="B65" s="84">
        <v>28962</v>
      </c>
      <c r="D65" s="85" t="s">
        <v>595</v>
      </c>
      <c r="F65" s="82"/>
      <c r="G65" s="88" t="s">
        <v>594</v>
      </c>
      <c r="I65" s="87">
        <v>36583</v>
      </c>
    </row>
    <row r="66" spans="2:9" x14ac:dyDescent="0.2">
      <c r="B66" s="84">
        <v>0</v>
      </c>
      <c r="D66" s="85" t="s">
        <v>594</v>
      </c>
      <c r="F66" s="82"/>
      <c r="G66" s="88" t="s">
        <v>593</v>
      </c>
      <c r="I66" s="87">
        <v>2810</v>
      </c>
    </row>
    <row r="67" spans="2:9" x14ac:dyDescent="0.2">
      <c r="B67" s="84">
        <v>6207</v>
      </c>
      <c r="D67" s="85" t="s">
        <v>593</v>
      </c>
      <c r="F67" s="82"/>
      <c r="G67" s="83"/>
      <c r="H67" s="83"/>
      <c r="I67" s="87"/>
    </row>
    <row r="68" spans="2:9" x14ac:dyDescent="0.2">
      <c r="B68" s="84">
        <f>I70-B59-B62-B64</f>
        <v>2093908</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3238409</v>
      </c>
      <c r="C70" s="78"/>
      <c r="D70" s="78" t="s">
        <v>553</v>
      </c>
      <c r="E70" s="78"/>
      <c r="F70" s="91"/>
      <c r="G70" s="78" t="s">
        <v>553</v>
      </c>
      <c r="H70" s="78"/>
      <c r="I70" s="92">
        <f>I59+I60+I63</f>
        <v>3238409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2093908</v>
      </c>
    </row>
    <row r="78" spans="2:9" x14ac:dyDescent="0.2">
      <c r="B78" s="84"/>
      <c r="E78" s="85" t="s">
        <v>585</v>
      </c>
      <c r="F78" s="82"/>
      <c r="G78" s="88"/>
      <c r="H78" s="85"/>
      <c r="I78" s="87"/>
    </row>
    <row r="79" spans="2:9" x14ac:dyDescent="0.2">
      <c r="B79" s="84">
        <f>I82-B77</f>
        <v>2093908</v>
      </c>
      <c r="D79" s="85" t="s">
        <v>580</v>
      </c>
      <c r="E79" s="68" t="s">
        <v>584</v>
      </c>
      <c r="F79" s="82"/>
      <c r="G79" s="83"/>
      <c r="H79" s="83"/>
      <c r="I79" s="87"/>
    </row>
    <row r="80" spans="2:9" x14ac:dyDescent="0.2">
      <c r="B80" s="84">
        <f>B79-B13</f>
        <v>-356835</v>
      </c>
      <c r="D80" s="85" t="s">
        <v>583</v>
      </c>
      <c r="E80" s="66" t="s">
        <v>579</v>
      </c>
      <c r="F80" s="82"/>
      <c r="G80" s="83"/>
      <c r="H80" s="83"/>
      <c r="I80" s="87"/>
    </row>
    <row r="81" spans="2:9" x14ac:dyDescent="0.2">
      <c r="B81" s="84"/>
      <c r="F81" s="82"/>
      <c r="G81" s="83"/>
      <c r="H81" s="83"/>
      <c r="I81" s="87"/>
    </row>
    <row r="82" spans="2:9" x14ac:dyDescent="0.2">
      <c r="B82" s="89">
        <f>B77+B79</f>
        <v>2093908</v>
      </c>
      <c r="C82" s="78"/>
      <c r="D82" s="78" t="s">
        <v>553</v>
      </c>
      <c r="E82" s="78"/>
      <c r="F82" s="91"/>
      <c r="G82" s="78" t="s">
        <v>553</v>
      </c>
      <c r="H82" s="78"/>
      <c r="I82" s="92">
        <f>I77</f>
        <v>2093908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599938</v>
      </c>
      <c r="D92" s="85" t="s">
        <v>567</v>
      </c>
      <c r="E92" s="66" t="s">
        <v>566</v>
      </c>
      <c r="F92" s="82"/>
      <c r="G92" s="85" t="s">
        <v>580</v>
      </c>
      <c r="H92" s="66" t="s">
        <v>579</v>
      </c>
      <c r="I92" s="87">
        <f>+B80</f>
        <v>-356835</v>
      </c>
    </row>
    <row r="93" spans="2:9" x14ac:dyDescent="0.2">
      <c r="B93" s="84"/>
      <c r="E93" s="68" t="s">
        <v>563</v>
      </c>
      <c r="F93" s="82"/>
      <c r="G93" s="88" t="s">
        <v>578</v>
      </c>
      <c r="H93" s="81" t="s">
        <v>577</v>
      </c>
      <c r="I93" s="87">
        <f>I94+I95</f>
        <v>1175042</v>
      </c>
    </row>
    <row r="94" spans="2:9" x14ac:dyDescent="0.2">
      <c r="B94" s="84"/>
      <c r="E94" s="85"/>
      <c r="F94" s="82"/>
      <c r="G94" s="88" t="s">
        <v>576</v>
      </c>
      <c r="I94" s="87">
        <v>832114</v>
      </c>
    </row>
    <row r="95" spans="2:9" x14ac:dyDescent="0.2">
      <c r="B95" s="84"/>
      <c r="E95" s="85"/>
      <c r="F95" s="82"/>
      <c r="G95" s="88" t="s">
        <v>575</v>
      </c>
      <c r="I95" s="87">
        <v>342928</v>
      </c>
    </row>
    <row r="96" spans="2:9" x14ac:dyDescent="0.2">
      <c r="B96" s="84"/>
      <c r="D96" s="85"/>
      <c r="F96" s="82"/>
      <c r="G96" s="88" t="s">
        <v>574</v>
      </c>
      <c r="H96" s="81" t="s">
        <v>573</v>
      </c>
      <c r="I96" s="87">
        <f>I97</f>
        <v>-218269</v>
      </c>
    </row>
    <row r="97" spans="2:9" x14ac:dyDescent="0.2">
      <c r="B97" s="98"/>
      <c r="C97" s="99"/>
      <c r="D97" s="99"/>
      <c r="E97" s="85"/>
      <c r="F97" s="100"/>
      <c r="G97" s="88" t="s">
        <v>572</v>
      </c>
      <c r="H97" s="101"/>
      <c r="I97" s="87">
        <v>-218269</v>
      </c>
    </row>
    <row r="98" spans="2:9" x14ac:dyDescent="0.2">
      <c r="B98" s="84"/>
      <c r="F98" s="82"/>
      <c r="G98" s="83"/>
      <c r="H98" s="83"/>
      <c r="I98" s="87"/>
    </row>
    <row r="99" spans="2:9" x14ac:dyDescent="0.2">
      <c r="B99" s="89">
        <f>B92</f>
        <v>599938</v>
      </c>
      <c r="C99" s="78"/>
      <c r="D99" s="78" t="s">
        <v>553</v>
      </c>
      <c r="E99" s="78"/>
      <c r="F99" s="91"/>
      <c r="G99" s="78" t="s">
        <v>553</v>
      </c>
      <c r="H99" s="78"/>
      <c r="I99" s="92">
        <f>I92+I93+I96</f>
        <v>599938</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2311554</v>
      </c>
      <c r="D106" s="85" t="s">
        <v>570</v>
      </c>
      <c r="E106" s="103" t="s">
        <v>569</v>
      </c>
      <c r="F106" s="82"/>
      <c r="G106" s="83"/>
      <c r="H106" s="83"/>
      <c r="I106" s="82"/>
    </row>
    <row r="107" spans="2:9" x14ac:dyDescent="0.2">
      <c r="B107" s="84">
        <v>2508215</v>
      </c>
      <c r="D107" s="85" t="s">
        <v>568</v>
      </c>
      <c r="E107" s="85"/>
      <c r="F107" s="82"/>
      <c r="G107" s="85" t="s">
        <v>567</v>
      </c>
      <c r="H107" s="68" t="s">
        <v>566</v>
      </c>
      <c r="I107" s="87"/>
    </row>
    <row r="108" spans="2:9" x14ac:dyDescent="0.2">
      <c r="B108" s="84">
        <f>-B13</f>
        <v>-2450743</v>
      </c>
      <c r="D108" s="85" t="s">
        <v>565</v>
      </c>
      <c r="E108" s="86" t="s">
        <v>564</v>
      </c>
      <c r="F108" s="82"/>
      <c r="G108" s="85"/>
      <c r="H108" s="67" t="s">
        <v>563</v>
      </c>
      <c r="I108" s="87">
        <f>B92</f>
        <v>599938</v>
      </c>
    </row>
    <row r="109" spans="2:9" x14ac:dyDescent="0.2">
      <c r="B109" s="84">
        <v>-196661</v>
      </c>
      <c r="D109" s="95" t="s">
        <v>562</v>
      </c>
      <c r="E109" s="85" t="s">
        <v>561</v>
      </c>
      <c r="F109" s="82"/>
      <c r="H109" s="104"/>
      <c r="I109" s="105"/>
    </row>
    <row r="110" spans="2:9" x14ac:dyDescent="0.2">
      <c r="B110" s="84">
        <v>0</v>
      </c>
      <c r="D110" s="85" t="s">
        <v>560</v>
      </c>
      <c r="E110" s="85" t="s">
        <v>559</v>
      </c>
      <c r="F110" s="82"/>
      <c r="G110" s="93"/>
      <c r="I110" s="87"/>
    </row>
    <row r="111" spans="2:9" x14ac:dyDescent="0.2">
      <c r="B111" s="84">
        <v>46516</v>
      </c>
      <c r="D111" s="95" t="s">
        <v>558</v>
      </c>
      <c r="E111" s="85" t="s">
        <v>557</v>
      </c>
      <c r="F111" s="82"/>
      <c r="H111" s="104"/>
      <c r="I111" s="105"/>
    </row>
    <row r="112" spans="2:9" x14ac:dyDescent="0.2">
      <c r="B112" s="84"/>
      <c r="D112" s="85"/>
      <c r="E112" s="85" t="s">
        <v>556</v>
      </c>
      <c r="F112" s="82"/>
      <c r="G112" s="93"/>
      <c r="I112" s="87"/>
    </row>
    <row r="113" spans="2:9" x14ac:dyDescent="0.2">
      <c r="B113" s="84">
        <f>I115-B106-B108-B111</f>
        <v>692611</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599938</v>
      </c>
      <c r="C115" s="78"/>
      <c r="D115" s="78" t="s">
        <v>553</v>
      </c>
      <c r="E115" s="106"/>
      <c r="F115" s="91"/>
      <c r="G115" s="78" t="s">
        <v>553</v>
      </c>
      <c r="H115" s="78"/>
      <c r="I115" s="92">
        <f>I108</f>
        <v>599938</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692611</v>
      </c>
    </row>
    <row r="123" spans="2:9" ht="15" x14ac:dyDescent="0.2">
      <c r="B123" s="84">
        <f>B125+B128+B131+B134+B137+B142+B143+B144</f>
        <v>-746984</v>
      </c>
      <c r="C123" s="79"/>
      <c r="D123" s="58"/>
      <c r="E123" s="85" t="s">
        <v>548</v>
      </c>
      <c r="F123" s="58"/>
      <c r="G123" s="58"/>
      <c r="H123" s="58"/>
      <c r="I123" s="87">
        <f>I125+I128+I131+I134+I137+I142+I143+I144</f>
        <v>-1439595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471373</v>
      </c>
      <c r="E128" s="85" t="s">
        <v>544</v>
      </c>
      <c r="I128" s="87">
        <f>I129+I130</f>
        <v>-440013</v>
      </c>
    </row>
    <row r="129" spans="2:9" x14ac:dyDescent="0.2">
      <c r="B129" s="84">
        <v>834893</v>
      </c>
      <c r="E129" s="85" t="s">
        <v>543</v>
      </c>
      <c r="I129" s="87">
        <v>0</v>
      </c>
    </row>
    <row r="130" spans="2:9" x14ac:dyDescent="0.2">
      <c r="B130" s="84">
        <v>-363520</v>
      </c>
      <c r="E130" s="85" t="s">
        <v>542</v>
      </c>
      <c r="I130" s="87">
        <v>-440013</v>
      </c>
    </row>
    <row r="131" spans="2:9" x14ac:dyDescent="0.2">
      <c r="B131" s="84">
        <f>B132+B133</f>
        <v>-112850</v>
      </c>
      <c r="E131" s="85" t="s">
        <v>541</v>
      </c>
      <c r="I131" s="87">
        <f>I132+I133</f>
        <v>599717</v>
      </c>
    </row>
    <row r="132" spans="2:9" x14ac:dyDescent="0.2">
      <c r="B132" s="84">
        <v>6273</v>
      </c>
      <c r="E132" s="85" t="s">
        <v>540</v>
      </c>
      <c r="I132" s="87">
        <v>4328</v>
      </c>
    </row>
    <row r="133" spans="2:9" x14ac:dyDescent="0.2">
      <c r="B133" s="84">
        <v>-119123</v>
      </c>
      <c r="E133" s="85" t="s">
        <v>539</v>
      </c>
      <c r="I133" s="87">
        <v>595389</v>
      </c>
    </row>
    <row r="134" spans="2:9" x14ac:dyDescent="0.2">
      <c r="B134" s="84">
        <f>B135+B136</f>
        <v>-109252</v>
      </c>
      <c r="E134" s="85" t="s">
        <v>538</v>
      </c>
      <c r="I134" s="87">
        <f>I135+I136</f>
        <v>-1062491</v>
      </c>
    </row>
    <row r="135" spans="2:9" x14ac:dyDescent="0.2">
      <c r="B135" s="84">
        <v>-123559</v>
      </c>
      <c r="E135" s="85" t="s">
        <v>537</v>
      </c>
      <c r="I135" s="87">
        <v>-335499</v>
      </c>
    </row>
    <row r="136" spans="2:9" x14ac:dyDescent="0.2">
      <c r="B136" s="84">
        <v>14307</v>
      </c>
      <c r="E136" s="85" t="s">
        <v>536</v>
      </c>
      <c r="I136" s="87">
        <v>-726992</v>
      </c>
    </row>
    <row r="137" spans="2:9" x14ac:dyDescent="0.2">
      <c r="B137" s="84">
        <f>B138+B141</f>
        <v>-45339</v>
      </c>
      <c r="E137" s="107" t="s">
        <v>535</v>
      </c>
      <c r="I137" s="87">
        <f>I138+I141</f>
        <v>-636533</v>
      </c>
    </row>
    <row r="138" spans="2:9" x14ac:dyDescent="0.2">
      <c r="B138" s="84">
        <f>B139+B140</f>
        <v>-26404</v>
      </c>
      <c r="E138" s="107" t="s">
        <v>534</v>
      </c>
      <c r="I138" s="87">
        <f>I139+I140</f>
        <v>-636533</v>
      </c>
    </row>
    <row r="139" spans="2:9" x14ac:dyDescent="0.2">
      <c r="B139" s="84">
        <v>-26404</v>
      </c>
      <c r="E139" s="107" t="s">
        <v>533</v>
      </c>
      <c r="I139" s="87">
        <v>-636533</v>
      </c>
    </row>
    <row r="140" spans="2:9" x14ac:dyDescent="0.2">
      <c r="B140" s="84">
        <v>0</v>
      </c>
      <c r="E140" s="107" t="s">
        <v>532</v>
      </c>
      <c r="I140" s="87">
        <v>0</v>
      </c>
    </row>
    <row r="141" spans="2:9" x14ac:dyDescent="0.2">
      <c r="B141" s="84">
        <v>-18935</v>
      </c>
      <c r="E141" s="107" t="s">
        <v>531</v>
      </c>
      <c r="I141" s="87">
        <v>0</v>
      </c>
    </row>
    <row r="142" spans="2:9" x14ac:dyDescent="0.2">
      <c r="B142" s="84">
        <v>0</v>
      </c>
      <c r="E142" s="85" t="s">
        <v>530</v>
      </c>
      <c r="I142" s="87">
        <v>0</v>
      </c>
    </row>
    <row r="143" spans="2:9" x14ac:dyDescent="0.2">
      <c r="B143" s="84">
        <v>3</v>
      </c>
      <c r="C143" s="85" t="s">
        <v>529</v>
      </c>
      <c r="E143" s="85" t="s">
        <v>529</v>
      </c>
      <c r="I143" s="87">
        <v>-18377</v>
      </c>
    </row>
    <row r="144" spans="2:9" x14ac:dyDescent="0.2">
      <c r="B144" s="84">
        <f>B145+B146</f>
        <v>-950919</v>
      </c>
      <c r="C144" s="85" t="s">
        <v>528</v>
      </c>
      <c r="E144" s="85" t="s">
        <v>528</v>
      </c>
      <c r="I144" s="87">
        <f>I145+I146</f>
        <v>118102</v>
      </c>
    </row>
    <row r="145" spans="2:9" x14ac:dyDescent="0.2">
      <c r="B145" s="84">
        <v>-559938</v>
      </c>
      <c r="C145" s="85" t="s">
        <v>527</v>
      </c>
      <c r="E145" s="85" t="s">
        <v>527</v>
      </c>
      <c r="I145" s="87">
        <v>-27312</v>
      </c>
    </row>
    <row r="146" spans="2:9" x14ac:dyDescent="0.2">
      <c r="B146" s="89">
        <v>-390981</v>
      </c>
      <c r="C146" s="108" t="s">
        <v>526</v>
      </c>
      <c r="D146" s="109"/>
      <c r="E146" s="108" t="s">
        <v>526</v>
      </c>
      <c r="F146" s="109"/>
      <c r="G146" s="109"/>
      <c r="H146" s="109"/>
      <c r="I146" s="92">
        <v>145414</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rstPageNumber="56" fitToHeight="4" orientation="portrait" r:id="rId1"/>
  <headerFooter alignWithMargins="0"/>
  <rowBreaks count="2" manualBreakCount="2">
    <brk id="72" min="1" max="8" man="1"/>
    <brk id="146"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707</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8063</v>
      </c>
      <c r="D11" s="81" t="s">
        <v>645</v>
      </c>
      <c r="E11" s="85" t="s">
        <v>644</v>
      </c>
      <c r="F11" s="82"/>
      <c r="G11" s="83" t="s">
        <v>643</v>
      </c>
      <c r="H11" s="86" t="s">
        <v>642</v>
      </c>
      <c r="I11" s="87">
        <f>I12+I13</f>
        <v>10836</v>
      </c>
    </row>
    <row r="12" spans="2:14" x14ac:dyDescent="0.2">
      <c r="B12" s="84">
        <f>I11-B11</f>
        <v>2773</v>
      </c>
      <c r="D12" s="85" t="s">
        <v>632</v>
      </c>
      <c r="E12" s="66" t="s">
        <v>631</v>
      </c>
      <c r="F12" s="82"/>
      <c r="G12" s="88" t="s">
        <v>641</v>
      </c>
      <c r="H12" s="83"/>
      <c r="I12" s="87">
        <v>10836</v>
      </c>
    </row>
    <row r="13" spans="2:14" x14ac:dyDescent="0.2">
      <c r="B13" s="84">
        <v>56</v>
      </c>
      <c r="D13" s="81" t="s">
        <v>640</v>
      </c>
      <c r="E13" s="85" t="s">
        <v>564</v>
      </c>
      <c r="F13" s="82"/>
      <c r="G13" s="88" t="s">
        <v>639</v>
      </c>
      <c r="I13" s="87">
        <v>0</v>
      </c>
    </row>
    <row r="14" spans="2:14" x14ac:dyDescent="0.2">
      <c r="B14" s="84">
        <f>B12-B13</f>
        <v>2717</v>
      </c>
      <c r="D14" s="81" t="s">
        <v>638</v>
      </c>
      <c r="E14" s="66" t="s">
        <v>637</v>
      </c>
      <c r="F14" s="82"/>
      <c r="G14" s="88"/>
      <c r="H14" s="83"/>
      <c r="I14" s="87"/>
    </row>
    <row r="15" spans="2:14" ht="7.15" customHeight="1" x14ac:dyDescent="0.2">
      <c r="B15" s="84"/>
      <c r="F15" s="82"/>
      <c r="G15" s="83"/>
      <c r="H15" s="83"/>
      <c r="I15" s="87"/>
    </row>
    <row r="16" spans="2:14" x14ac:dyDescent="0.2">
      <c r="B16" s="89">
        <f>B11+B12</f>
        <v>10836</v>
      </c>
      <c r="C16" s="78"/>
      <c r="D16" s="90" t="s">
        <v>553</v>
      </c>
      <c r="E16" s="78"/>
      <c r="F16" s="91"/>
      <c r="G16" s="90" t="s">
        <v>553</v>
      </c>
      <c r="H16" s="78"/>
      <c r="I16" s="92">
        <f>I11</f>
        <v>10836</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1852</v>
      </c>
      <c r="D26" s="81" t="s">
        <v>634</v>
      </c>
      <c r="E26" s="85" t="s">
        <v>633</v>
      </c>
      <c r="F26" s="82"/>
      <c r="G26" s="88" t="s">
        <v>632</v>
      </c>
      <c r="H26" s="68" t="s">
        <v>631</v>
      </c>
      <c r="I26" s="87">
        <f>+B12</f>
        <v>2773</v>
      </c>
    </row>
    <row r="27" spans="2:9" x14ac:dyDescent="0.2">
      <c r="B27" s="84">
        <v>1505</v>
      </c>
      <c r="D27" s="85" t="s">
        <v>630</v>
      </c>
      <c r="F27" s="82"/>
      <c r="G27" s="83"/>
      <c r="H27" s="83"/>
      <c r="I27" s="87"/>
    </row>
    <row r="28" spans="2:9" x14ac:dyDescent="0.2">
      <c r="B28" s="84">
        <f>B29+B30</f>
        <v>347</v>
      </c>
      <c r="D28" s="85" t="s">
        <v>629</v>
      </c>
      <c r="F28" s="82"/>
      <c r="G28" s="83"/>
      <c r="H28" s="83"/>
      <c r="I28" s="87"/>
    </row>
    <row r="29" spans="2:9" x14ac:dyDescent="0.2">
      <c r="B29" s="84">
        <v>347</v>
      </c>
      <c r="D29" s="85" t="s">
        <v>628</v>
      </c>
      <c r="F29" s="82"/>
      <c r="G29" s="83"/>
      <c r="H29" s="83"/>
      <c r="I29" s="87"/>
    </row>
    <row r="30" spans="2:9" x14ac:dyDescent="0.2">
      <c r="B30" s="84">
        <v>0</v>
      </c>
      <c r="D30" s="85" t="s">
        <v>627</v>
      </c>
      <c r="F30" s="82"/>
      <c r="G30" s="83"/>
      <c r="H30" s="83"/>
      <c r="I30" s="87"/>
    </row>
    <row r="31" spans="2:9" ht="12.75" customHeight="1" x14ac:dyDescent="0.2">
      <c r="B31" s="84">
        <v>2</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919</v>
      </c>
      <c r="D33" s="85" t="s">
        <v>621</v>
      </c>
      <c r="E33" s="66" t="s">
        <v>620</v>
      </c>
      <c r="F33" s="82"/>
      <c r="G33" s="83"/>
      <c r="H33" s="83"/>
      <c r="I33" s="87"/>
    </row>
    <row r="34" spans="2:9" x14ac:dyDescent="0.2">
      <c r="B34" s="84"/>
      <c r="F34" s="82"/>
      <c r="G34" s="83"/>
      <c r="H34" s="83"/>
      <c r="I34" s="87"/>
    </row>
    <row r="35" spans="2:9" x14ac:dyDescent="0.2">
      <c r="B35" s="89">
        <f>B26+B31+B32+B33</f>
        <v>2773</v>
      </c>
      <c r="C35" s="78"/>
      <c r="D35" s="90" t="s">
        <v>553</v>
      </c>
      <c r="E35" s="78"/>
      <c r="F35" s="91"/>
      <c r="G35" s="90" t="s">
        <v>553</v>
      </c>
      <c r="H35" s="78"/>
      <c r="I35" s="92">
        <f>I26</f>
        <v>2773</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466</v>
      </c>
      <c r="D42" s="81" t="s">
        <v>619</v>
      </c>
      <c r="E42" s="88" t="s">
        <v>618</v>
      </c>
      <c r="F42" s="82"/>
      <c r="G42" s="85" t="s">
        <v>621</v>
      </c>
      <c r="H42" s="66" t="s">
        <v>620</v>
      </c>
      <c r="I42" s="87">
        <f>+B33</f>
        <v>919</v>
      </c>
    </row>
    <row r="43" spans="2:9" ht="15" x14ac:dyDescent="0.2">
      <c r="B43" s="84">
        <v>18</v>
      </c>
      <c r="C43" s="58"/>
      <c r="D43" s="95" t="s">
        <v>617</v>
      </c>
      <c r="F43" s="62"/>
      <c r="G43" s="79" t="s">
        <v>619</v>
      </c>
      <c r="H43" s="96" t="s">
        <v>618</v>
      </c>
      <c r="I43" s="87">
        <f>I44+I45+I47+I48+I49</f>
        <v>1</v>
      </c>
    </row>
    <row r="44" spans="2:9" x14ac:dyDescent="0.2">
      <c r="B44" s="84">
        <v>448</v>
      </c>
      <c r="D44" s="85" t="s">
        <v>616</v>
      </c>
      <c r="F44" s="82"/>
      <c r="G44" s="95" t="s">
        <v>617</v>
      </c>
      <c r="I44" s="87">
        <v>1</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454</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920</v>
      </c>
      <c r="C52" s="78"/>
      <c r="D52" s="78" t="s">
        <v>553</v>
      </c>
      <c r="E52" s="78"/>
      <c r="F52" s="91"/>
      <c r="G52" s="78" t="s">
        <v>553</v>
      </c>
      <c r="H52" s="78"/>
      <c r="I52" s="92">
        <f>I42+I43+I50</f>
        <v>920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454</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62</v>
      </c>
      <c r="D64" s="81" t="s">
        <v>597</v>
      </c>
      <c r="E64" s="81" t="s">
        <v>596</v>
      </c>
      <c r="F64" s="82"/>
      <c r="G64" s="85" t="s">
        <v>595</v>
      </c>
      <c r="I64" s="87">
        <v>0</v>
      </c>
    </row>
    <row r="65" spans="2:9" x14ac:dyDescent="0.2">
      <c r="B65" s="84">
        <v>62</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392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454</v>
      </c>
      <c r="C70" s="78"/>
      <c r="D70" s="78" t="s">
        <v>553</v>
      </c>
      <c r="E70" s="78"/>
      <c r="F70" s="91"/>
      <c r="G70" s="78" t="s">
        <v>553</v>
      </c>
      <c r="H70" s="78"/>
      <c r="I70" s="92">
        <f>I59+I60+I63</f>
        <v>454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392</v>
      </c>
    </row>
    <row r="78" spans="2:9" x14ac:dyDescent="0.2">
      <c r="B78" s="84"/>
      <c r="E78" s="85" t="s">
        <v>585</v>
      </c>
      <c r="F78" s="82"/>
      <c r="G78" s="88"/>
      <c r="H78" s="85"/>
      <c r="I78" s="87"/>
    </row>
    <row r="79" spans="2:9" x14ac:dyDescent="0.2">
      <c r="B79" s="84">
        <f>I82-B77</f>
        <v>392</v>
      </c>
      <c r="D79" s="85" t="s">
        <v>580</v>
      </c>
      <c r="E79" s="68" t="s">
        <v>584</v>
      </c>
      <c r="F79" s="82"/>
      <c r="G79" s="83"/>
      <c r="H79" s="83"/>
      <c r="I79" s="87"/>
    </row>
    <row r="80" spans="2:9" x14ac:dyDescent="0.2">
      <c r="B80" s="84">
        <f>B79-B13</f>
        <v>336</v>
      </c>
      <c r="D80" s="85" t="s">
        <v>583</v>
      </c>
      <c r="E80" s="66" t="s">
        <v>579</v>
      </c>
      <c r="F80" s="82"/>
      <c r="G80" s="83"/>
      <c r="H80" s="83"/>
      <c r="I80" s="87"/>
    </row>
    <row r="81" spans="2:9" x14ac:dyDescent="0.2">
      <c r="B81" s="84"/>
      <c r="F81" s="82"/>
      <c r="G81" s="83"/>
      <c r="H81" s="83"/>
      <c r="I81" s="87"/>
    </row>
    <row r="82" spans="2:9" x14ac:dyDescent="0.2">
      <c r="B82" s="89">
        <f>B77+B79</f>
        <v>392</v>
      </c>
      <c r="C82" s="78"/>
      <c r="D82" s="78" t="s">
        <v>553</v>
      </c>
      <c r="E82" s="78"/>
      <c r="F82" s="91"/>
      <c r="G82" s="78" t="s">
        <v>553</v>
      </c>
      <c r="H82" s="78"/>
      <c r="I82" s="92">
        <f>I77</f>
        <v>392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336</v>
      </c>
      <c r="D92" s="85" t="s">
        <v>567</v>
      </c>
      <c r="E92" s="66" t="s">
        <v>566</v>
      </c>
      <c r="F92" s="82"/>
      <c r="G92" s="85" t="s">
        <v>580</v>
      </c>
      <c r="H92" s="66" t="s">
        <v>579</v>
      </c>
      <c r="I92" s="87">
        <f>+B80</f>
        <v>336</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336</v>
      </c>
      <c r="C99" s="78"/>
      <c r="D99" s="78" t="s">
        <v>553</v>
      </c>
      <c r="E99" s="78"/>
      <c r="F99" s="91"/>
      <c r="G99" s="78" t="s">
        <v>553</v>
      </c>
      <c r="H99" s="78"/>
      <c r="I99" s="92">
        <f>I92+I93+I96</f>
        <v>336</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1657</v>
      </c>
      <c r="D106" s="85" t="s">
        <v>570</v>
      </c>
      <c r="E106" s="103" t="s">
        <v>569</v>
      </c>
      <c r="F106" s="82"/>
      <c r="G106" s="83"/>
      <c r="H106" s="83"/>
      <c r="I106" s="82"/>
    </row>
    <row r="107" spans="2:9" x14ac:dyDescent="0.2">
      <c r="B107" s="84">
        <v>39</v>
      </c>
      <c r="D107" s="85" t="s">
        <v>568</v>
      </c>
      <c r="E107" s="85"/>
      <c r="F107" s="82"/>
      <c r="G107" s="85" t="s">
        <v>567</v>
      </c>
      <c r="H107" s="68" t="s">
        <v>566</v>
      </c>
      <c r="I107" s="87"/>
    </row>
    <row r="108" spans="2:9" x14ac:dyDescent="0.2">
      <c r="B108" s="84">
        <f>-B13</f>
        <v>-56</v>
      </c>
      <c r="D108" s="85" t="s">
        <v>565</v>
      </c>
      <c r="E108" s="86" t="s">
        <v>564</v>
      </c>
      <c r="F108" s="82"/>
      <c r="G108" s="85"/>
      <c r="H108" s="67" t="s">
        <v>563</v>
      </c>
      <c r="I108" s="87">
        <f>B92</f>
        <v>336</v>
      </c>
    </row>
    <row r="109" spans="2:9" x14ac:dyDescent="0.2">
      <c r="B109" s="84">
        <v>1618</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-1265</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336</v>
      </c>
      <c r="C115" s="78"/>
      <c r="D115" s="78" t="s">
        <v>553</v>
      </c>
      <c r="E115" s="106"/>
      <c r="F115" s="91"/>
      <c r="G115" s="78" t="s">
        <v>553</v>
      </c>
      <c r="H115" s="78"/>
      <c r="I115" s="92">
        <f>I108</f>
        <v>336</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-1265</v>
      </c>
    </row>
    <row r="123" spans="2:9" ht="15" x14ac:dyDescent="0.2">
      <c r="B123" s="84">
        <f>B125+B128+B131+B134+B137+B142+B143+B144</f>
        <v>-486</v>
      </c>
      <c r="C123" s="79"/>
      <c r="D123" s="58"/>
      <c r="E123" s="85" t="s">
        <v>548</v>
      </c>
      <c r="F123" s="58"/>
      <c r="G123" s="58"/>
      <c r="H123" s="58"/>
      <c r="I123" s="87">
        <f>I125+I128+I131+I134+I137+I142+I143+I144</f>
        <v>779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112</v>
      </c>
      <c r="E128" s="85" t="s">
        <v>544</v>
      </c>
      <c r="I128" s="87">
        <f>I129+I130</f>
        <v>0</v>
      </c>
    </row>
    <row r="129" spans="2:9" x14ac:dyDescent="0.2">
      <c r="B129" s="84">
        <v>112</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-800</v>
      </c>
      <c r="E134" s="85" t="s">
        <v>538</v>
      </c>
      <c r="I134" s="87">
        <f>I135+I136</f>
        <v>0</v>
      </c>
    </row>
    <row r="135" spans="2:9" x14ac:dyDescent="0.2">
      <c r="B135" s="84">
        <v>-800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202</v>
      </c>
      <c r="C144" s="85" t="s">
        <v>528</v>
      </c>
      <c r="E144" s="85" t="s">
        <v>528</v>
      </c>
      <c r="I144" s="87">
        <f>I145+I146</f>
        <v>779</v>
      </c>
    </row>
    <row r="145" spans="2:9" x14ac:dyDescent="0.2">
      <c r="B145" s="84">
        <v>308</v>
      </c>
      <c r="C145" s="85" t="s">
        <v>527</v>
      </c>
      <c r="E145" s="85" t="s">
        <v>527</v>
      </c>
      <c r="I145" s="87">
        <v>517</v>
      </c>
    </row>
    <row r="146" spans="2:9" x14ac:dyDescent="0.2">
      <c r="B146" s="89">
        <v>-106</v>
      </c>
      <c r="C146" s="108" t="s">
        <v>526</v>
      </c>
      <c r="D146" s="109"/>
      <c r="E146" s="108" t="s">
        <v>526</v>
      </c>
      <c r="F146" s="109"/>
      <c r="G146" s="109"/>
      <c r="H146" s="109"/>
      <c r="I146" s="92">
        <v>262</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708</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709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710</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711</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1431181</v>
      </c>
      <c r="D11" s="81" t="s">
        <v>645</v>
      </c>
      <c r="E11" s="85" t="s">
        <v>644</v>
      </c>
      <c r="F11" s="82"/>
      <c r="G11" s="83" t="s">
        <v>643</v>
      </c>
      <c r="H11" s="86" t="s">
        <v>642</v>
      </c>
      <c r="I11" s="87">
        <f>I12+I13</f>
        <v>1785064</v>
      </c>
    </row>
    <row r="12" spans="2:14" x14ac:dyDescent="0.2">
      <c r="B12" s="84">
        <f>I11-B11</f>
        <v>353883</v>
      </c>
      <c r="D12" s="85" t="s">
        <v>632</v>
      </c>
      <c r="E12" s="66" t="s">
        <v>631</v>
      </c>
      <c r="F12" s="82"/>
      <c r="G12" s="88" t="s">
        <v>641</v>
      </c>
      <c r="H12" s="83"/>
      <c r="I12" s="87">
        <v>1784935</v>
      </c>
    </row>
    <row r="13" spans="2:14" x14ac:dyDescent="0.2">
      <c r="B13" s="84">
        <v>46259</v>
      </c>
      <c r="D13" s="81" t="s">
        <v>640</v>
      </c>
      <c r="E13" s="85" t="s">
        <v>564</v>
      </c>
      <c r="F13" s="82"/>
      <c r="G13" s="88" t="s">
        <v>639</v>
      </c>
      <c r="I13" s="87">
        <v>129</v>
      </c>
    </row>
    <row r="14" spans="2:14" x14ac:dyDescent="0.2">
      <c r="B14" s="84">
        <f>B12-B13</f>
        <v>307624</v>
      </c>
      <c r="D14" s="81" t="s">
        <v>638</v>
      </c>
      <c r="E14" s="66" t="s">
        <v>637</v>
      </c>
      <c r="F14" s="82"/>
      <c r="G14" s="88"/>
      <c r="H14" s="83"/>
      <c r="I14" s="87"/>
    </row>
    <row r="15" spans="2:14" ht="7.15" customHeight="1" x14ac:dyDescent="0.2">
      <c r="B15" s="84"/>
      <c r="F15" s="82"/>
      <c r="G15" s="83"/>
      <c r="H15" s="83"/>
      <c r="I15" s="87"/>
    </row>
    <row r="16" spans="2:14" x14ac:dyDescent="0.2">
      <c r="B16" s="89">
        <f>B11+B12</f>
        <v>1785064</v>
      </c>
      <c r="C16" s="78"/>
      <c r="D16" s="90" t="s">
        <v>553</v>
      </c>
      <c r="E16" s="78"/>
      <c r="F16" s="91"/>
      <c r="G16" s="90" t="s">
        <v>553</v>
      </c>
      <c r="H16" s="78"/>
      <c r="I16" s="92">
        <f>I11</f>
        <v>1785064</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482995</v>
      </c>
      <c r="D26" s="81" t="s">
        <v>634</v>
      </c>
      <c r="E26" s="85" t="s">
        <v>633</v>
      </c>
      <c r="F26" s="82"/>
      <c r="G26" s="88" t="s">
        <v>632</v>
      </c>
      <c r="H26" s="68" t="s">
        <v>631</v>
      </c>
      <c r="I26" s="87">
        <f>+B12</f>
        <v>353883</v>
      </c>
    </row>
    <row r="27" spans="2:9" x14ac:dyDescent="0.2">
      <c r="B27" s="84">
        <v>358557</v>
      </c>
      <c r="D27" s="85" t="s">
        <v>630</v>
      </c>
      <c r="F27" s="82"/>
      <c r="G27" s="83"/>
      <c r="H27" s="83"/>
      <c r="I27" s="87"/>
    </row>
    <row r="28" spans="2:9" x14ac:dyDescent="0.2">
      <c r="B28" s="84">
        <f>B29+B30</f>
        <v>124438</v>
      </c>
      <c r="D28" s="85" t="s">
        <v>629</v>
      </c>
      <c r="F28" s="82"/>
      <c r="G28" s="83"/>
      <c r="H28" s="83"/>
      <c r="I28" s="87"/>
    </row>
    <row r="29" spans="2:9" x14ac:dyDescent="0.2">
      <c r="B29" s="84">
        <v>119889</v>
      </c>
      <c r="D29" s="85" t="s">
        <v>628</v>
      </c>
      <c r="F29" s="82"/>
      <c r="G29" s="83"/>
      <c r="H29" s="83"/>
      <c r="I29" s="87"/>
    </row>
    <row r="30" spans="2:9" x14ac:dyDescent="0.2">
      <c r="B30" s="84">
        <v>4549</v>
      </c>
      <c r="D30" s="85" t="s">
        <v>627</v>
      </c>
      <c r="F30" s="82"/>
      <c r="G30" s="83"/>
      <c r="H30" s="83"/>
      <c r="I30" s="87"/>
    </row>
    <row r="31" spans="2:9" ht="12.75" customHeight="1" x14ac:dyDescent="0.2">
      <c r="B31" s="84">
        <v>8782</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-137894</v>
      </c>
      <c r="D33" s="85" t="s">
        <v>621</v>
      </c>
      <c r="E33" s="66" t="s">
        <v>620</v>
      </c>
      <c r="F33" s="82"/>
      <c r="G33" s="83"/>
      <c r="H33" s="83"/>
      <c r="I33" s="87"/>
    </row>
    <row r="34" spans="2:9" x14ac:dyDescent="0.2">
      <c r="B34" s="84"/>
      <c r="F34" s="82"/>
      <c r="G34" s="83"/>
      <c r="H34" s="83"/>
      <c r="I34" s="87"/>
    </row>
    <row r="35" spans="2:9" x14ac:dyDescent="0.2">
      <c r="B35" s="89">
        <f>B26+B31+B32+B33</f>
        <v>353883</v>
      </c>
      <c r="C35" s="78"/>
      <c r="D35" s="90" t="s">
        <v>553</v>
      </c>
      <c r="E35" s="78"/>
      <c r="F35" s="91"/>
      <c r="G35" s="90" t="s">
        <v>553</v>
      </c>
      <c r="H35" s="78"/>
      <c r="I35" s="92">
        <f>I26</f>
        <v>353883</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222247</v>
      </c>
      <c r="D42" s="81" t="s">
        <v>619</v>
      </c>
      <c r="E42" s="88" t="s">
        <v>618</v>
      </c>
      <c r="F42" s="82"/>
      <c r="G42" s="85" t="s">
        <v>621</v>
      </c>
      <c r="H42" s="66" t="s">
        <v>620</v>
      </c>
      <c r="I42" s="87">
        <f>+B33</f>
        <v>-137894</v>
      </c>
    </row>
    <row r="43" spans="2:9" ht="15" x14ac:dyDescent="0.2">
      <c r="B43" s="84">
        <v>222247</v>
      </c>
      <c r="C43" s="58"/>
      <c r="D43" s="95" t="s">
        <v>617</v>
      </c>
      <c r="F43" s="62"/>
      <c r="G43" s="79" t="s">
        <v>619</v>
      </c>
      <c r="H43" s="96" t="s">
        <v>618</v>
      </c>
      <c r="I43" s="87">
        <f>I44+I45+I47+I48+I49</f>
        <v>115335</v>
      </c>
    </row>
    <row r="44" spans="2:9" x14ac:dyDescent="0.2">
      <c r="B44" s="84">
        <v>0</v>
      </c>
      <c r="D44" s="85" t="s">
        <v>616</v>
      </c>
      <c r="F44" s="82"/>
      <c r="G44" s="95" t="s">
        <v>617</v>
      </c>
      <c r="I44" s="87">
        <v>107664</v>
      </c>
    </row>
    <row r="45" spans="2:9" x14ac:dyDescent="0.2">
      <c r="B45" s="84">
        <v>0</v>
      </c>
      <c r="D45" s="85" t="s">
        <v>615</v>
      </c>
      <c r="E45" s="80"/>
      <c r="F45" s="82"/>
      <c r="G45" s="85" t="s">
        <v>616</v>
      </c>
      <c r="I45" s="87">
        <v>7671</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-244806</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-22559</v>
      </c>
      <c r="C52" s="78"/>
      <c r="D52" s="78" t="s">
        <v>553</v>
      </c>
      <c r="E52" s="78"/>
      <c r="F52" s="91"/>
      <c r="G52" s="78" t="s">
        <v>553</v>
      </c>
      <c r="H52" s="78"/>
      <c r="I52" s="92">
        <f>I42+I43+I50</f>
        <v>-22559</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-244806</v>
      </c>
    </row>
    <row r="60" spans="2:9" x14ac:dyDescent="0.2">
      <c r="B60" s="84">
        <v>0</v>
      </c>
      <c r="D60" s="85" t="s">
        <v>605</v>
      </c>
      <c r="F60" s="82"/>
      <c r="G60" s="88" t="s">
        <v>604</v>
      </c>
      <c r="H60" s="85"/>
      <c r="I60" s="87">
        <f>I61+I62</f>
        <v>4549</v>
      </c>
    </row>
    <row r="61" spans="2:9" x14ac:dyDescent="0.2">
      <c r="B61" s="84">
        <v>0</v>
      </c>
      <c r="D61" s="85" t="s">
        <v>603</v>
      </c>
      <c r="F61" s="82"/>
      <c r="G61" s="88" t="s">
        <v>602</v>
      </c>
      <c r="I61" s="87">
        <v>0</v>
      </c>
    </row>
    <row r="62" spans="2:9" x14ac:dyDescent="0.2">
      <c r="B62" s="84">
        <v>4549</v>
      </c>
      <c r="D62" s="81" t="s">
        <v>601</v>
      </c>
      <c r="E62" s="85" t="s">
        <v>600</v>
      </c>
      <c r="F62" s="82"/>
      <c r="G62" s="88" t="s">
        <v>599</v>
      </c>
      <c r="I62" s="87">
        <v>4549</v>
      </c>
    </row>
    <row r="63" spans="2:9" x14ac:dyDescent="0.2">
      <c r="B63" s="84"/>
      <c r="E63" s="85" t="s">
        <v>598</v>
      </c>
      <c r="F63" s="82"/>
      <c r="G63" s="83" t="s">
        <v>597</v>
      </c>
      <c r="H63" s="81" t="s">
        <v>596</v>
      </c>
      <c r="I63" s="87">
        <f>I64+I65+I66</f>
        <v>6798</v>
      </c>
    </row>
    <row r="64" spans="2:9" x14ac:dyDescent="0.2">
      <c r="B64" s="84">
        <f>B65+B66+B67</f>
        <v>6661</v>
      </c>
      <c r="D64" s="81" t="s">
        <v>597</v>
      </c>
      <c r="E64" s="81" t="s">
        <v>596</v>
      </c>
      <c r="F64" s="82"/>
      <c r="G64" s="85" t="s">
        <v>595</v>
      </c>
      <c r="I64" s="87">
        <v>0</v>
      </c>
    </row>
    <row r="65" spans="2:9" x14ac:dyDescent="0.2">
      <c r="B65" s="84">
        <v>6641</v>
      </c>
      <c r="D65" s="85" t="s">
        <v>595</v>
      </c>
      <c r="F65" s="82"/>
      <c r="G65" s="88" t="s">
        <v>594</v>
      </c>
      <c r="I65" s="87">
        <v>6756</v>
      </c>
    </row>
    <row r="66" spans="2:9" x14ac:dyDescent="0.2">
      <c r="B66" s="84">
        <v>0</v>
      </c>
      <c r="D66" s="85" t="s">
        <v>594</v>
      </c>
      <c r="F66" s="82"/>
      <c r="G66" s="88" t="s">
        <v>593</v>
      </c>
      <c r="I66" s="87">
        <v>42</v>
      </c>
    </row>
    <row r="67" spans="2:9" x14ac:dyDescent="0.2">
      <c r="B67" s="84">
        <v>20</v>
      </c>
      <c r="D67" s="85" t="s">
        <v>593</v>
      </c>
      <c r="F67" s="82"/>
      <c r="G67" s="83"/>
      <c r="H67" s="83"/>
      <c r="I67" s="87"/>
    </row>
    <row r="68" spans="2:9" x14ac:dyDescent="0.2">
      <c r="B68" s="84">
        <f>I70-B59-B62-B64</f>
        <v>-244669</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-233459</v>
      </c>
      <c r="C70" s="78"/>
      <c r="D70" s="78" t="s">
        <v>553</v>
      </c>
      <c r="E70" s="78"/>
      <c r="F70" s="91"/>
      <c r="G70" s="78" t="s">
        <v>553</v>
      </c>
      <c r="H70" s="78"/>
      <c r="I70" s="92">
        <f>I59+I60+I63</f>
        <v>-233459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-244669</v>
      </c>
    </row>
    <row r="78" spans="2:9" x14ac:dyDescent="0.2">
      <c r="B78" s="84"/>
      <c r="E78" s="85" t="s">
        <v>585</v>
      </c>
      <c r="F78" s="82"/>
      <c r="G78" s="88"/>
      <c r="H78" s="85"/>
      <c r="I78" s="87"/>
    </row>
    <row r="79" spans="2:9" x14ac:dyDescent="0.2">
      <c r="B79" s="84">
        <f>I82-B77</f>
        <v>-244669</v>
      </c>
      <c r="D79" s="85" t="s">
        <v>580</v>
      </c>
      <c r="E79" s="68" t="s">
        <v>584</v>
      </c>
      <c r="F79" s="82"/>
      <c r="G79" s="83"/>
      <c r="H79" s="83"/>
      <c r="I79" s="87"/>
    </row>
    <row r="80" spans="2:9" x14ac:dyDescent="0.2">
      <c r="B80" s="84">
        <f>B79-B13</f>
        <v>-290928</v>
      </c>
      <c r="D80" s="85" t="s">
        <v>583</v>
      </c>
      <c r="E80" s="66" t="s">
        <v>579</v>
      </c>
      <c r="F80" s="82"/>
      <c r="G80" s="83"/>
      <c r="H80" s="83"/>
      <c r="I80" s="87"/>
    </row>
    <row r="81" spans="2:9" x14ac:dyDescent="0.2">
      <c r="B81" s="84"/>
      <c r="F81" s="82"/>
      <c r="G81" s="83"/>
      <c r="H81" s="83"/>
      <c r="I81" s="87"/>
    </row>
    <row r="82" spans="2:9" x14ac:dyDescent="0.2">
      <c r="B82" s="89">
        <f>B77+B79</f>
        <v>-244669</v>
      </c>
      <c r="C82" s="78"/>
      <c r="D82" s="78" t="s">
        <v>553</v>
      </c>
      <c r="E82" s="78"/>
      <c r="F82" s="91"/>
      <c r="G82" s="78" t="s">
        <v>553</v>
      </c>
      <c r="H82" s="78"/>
      <c r="I82" s="92">
        <f>I77</f>
        <v>-244669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85222</v>
      </c>
      <c r="D92" s="85" t="s">
        <v>567</v>
      </c>
      <c r="E92" s="66" t="s">
        <v>566</v>
      </c>
      <c r="F92" s="82"/>
      <c r="G92" s="85" t="s">
        <v>580</v>
      </c>
      <c r="H92" s="66" t="s">
        <v>579</v>
      </c>
      <c r="I92" s="87">
        <f>+B80</f>
        <v>-290928</v>
      </c>
    </row>
    <row r="93" spans="2:9" x14ac:dyDescent="0.2">
      <c r="B93" s="84"/>
      <c r="E93" s="68" t="s">
        <v>563</v>
      </c>
      <c r="F93" s="82"/>
      <c r="G93" s="88" t="s">
        <v>578</v>
      </c>
      <c r="H93" s="81" t="s">
        <v>577</v>
      </c>
      <c r="I93" s="87">
        <f>I94+I95</f>
        <v>376150</v>
      </c>
    </row>
    <row r="94" spans="2:9" x14ac:dyDescent="0.2">
      <c r="B94" s="84"/>
      <c r="E94" s="85"/>
      <c r="F94" s="82"/>
      <c r="G94" s="88" t="s">
        <v>576</v>
      </c>
      <c r="I94" s="87">
        <v>59</v>
      </c>
    </row>
    <row r="95" spans="2:9" x14ac:dyDescent="0.2">
      <c r="B95" s="84"/>
      <c r="E95" s="85"/>
      <c r="F95" s="82"/>
      <c r="G95" s="88" t="s">
        <v>575</v>
      </c>
      <c r="I95" s="87">
        <v>376091</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85222</v>
      </c>
      <c r="C99" s="78"/>
      <c r="D99" s="78" t="s">
        <v>553</v>
      </c>
      <c r="E99" s="78"/>
      <c r="F99" s="91"/>
      <c r="G99" s="78" t="s">
        <v>553</v>
      </c>
      <c r="H99" s="78"/>
      <c r="I99" s="92">
        <f>I92+I93+I96</f>
        <v>85222</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53085</v>
      </c>
      <c r="D106" s="85" t="s">
        <v>570</v>
      </c>
      <c r="E106" s="103" t="s">
        <v>569</v>
      </c>
      <c r="F106" s="82"/>
      <c r="G106" s="83"/>
      <c r="H106" s="83"/>
      <c r="I106" s="82"/>
    </row>
    <row r="107" spans="2:9" x14ac:dyDescent="0.2">
      <c r="B107" s="84">
        <v>46084</v>
      </c>
      <c r="D107" s="85" t="s">
        <v>568</v>
      </c>
      <c r="E107" s="85"/>
      <c r="F107" s="82"/>
      <c r="G107" s="85" t="s">
        <v>567</v>
      </c>
      <c r="H107" s="68" t="s">
        <v>566</v>
      </c>
      <c r="I107" s="87"/>
    </row>
    <row r="108" spans="2:9" x14ac:dyDescent="0.2">
      <c r="B108" s="84">
        <f>-B13</f>
        <v>-46259</v>
      </c>
      <c r="D108" s="85" t="s">
        <v>565</v>
      </c>
      <c r="E108" s="86" t="s">
        <v>564</v>
      </c>
      <c r="F108" s="82"/>
      <c r="G108" s="85"/>
      <c r="H108" s="67" t="s">
        <v>563</v>
      </c>
      <c r="I108" s="87">
        <f>B92</f>
        <v>85222</v>
      </c>
    </row>
    <row r="109" spans="2:9" x14ac:dyDescent="0.2">
      <c r="B109" s="84">
        <v>7001</v>
      </c>
      <c r="D109" s="95" t="s">
        <v>562</v>
      </c>
      <c r="E109" s="85" t="s">
        <v>561</v>
      </c>
      <c r="F109" s="82"/>
      <c r="H109" s="104"/>
      <c r="I109" s="105"/>
    </row>
    <row r="110" spans="2:9" x14ac:dyDescent="0.2">
      <c r="B110" s="84">
        <v>0</v>
      </c>
      <c r="D110" s="85" t="s">
        <v>560</v>
      </c>
      <c r="E110" s="85" t="s">
        <v>559</v>
      </c>
      <c r="F110" s="82"/>
      <c r="G110" s="93"/>
      <c r="I110" s="87"/>
    </row>
    <row r="111" spans="2:9" x14ac:dyDescent="0.2">
      <c r="B111" s="84">
        <v>10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78386</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85222</v>
      </c>
      <c r="C115" s="78"/>
      <c r="D115" s="78" t="s">
        <v>553</v>
      </c>
      <c r="E115" s="106"/>
      <c r="F115" s="91"/>
      <c r="G115" s="78" t="s">
        <v>553</v>
      </c>
      <c r="H115" s="78"/>
      <c r="I115" s="92">
        <f>I108</f>
        <v>85222</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78386</v>
      </c>
    </row>
    <row r="123" spans="2:9" ht="15" x14ac:dyDescent="0.2">
      <c r="B123" s="84">
        <f>B125+B128+B131+B134+B137+B142+B143+B144</f>
        <v>-832784</v>
      </c>
      <c r="C123" s="79"/>
      <c r="D123" s="58"/>
      <c r="E123" s="85" t="s">
        <v>548</v>
      </c>
      <c r="F123" s="58"/>
      <c r="G123" s="58"/>
      <c r="H123" s="58"/>
      <c r="I123" s="87">
        <f>I125+I128+I131+I134+I137+I142+I143+I144</f>
        <v>-911170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-44190</v>
      </c>
      <c r="E128" s="85" t="s">
        <v>544</v>
      </c>
      <c r="I128" s="87">
        <f>I129+I130</f>
        <v>-441264</v>
      </c>
    </row>
    <row r="129" spans="2:9" x14ac:dyDescent="0.2">
      <c r="B129" s="84">
        <v>19944</v>
      </c>
      <c r="E129" s="85" t="s">
        <v>543</v>
      </c>
      <c r="I129" s="87">
        <v>0</v>
      </c>
    </row>
    <row r="130" spans="2:9" x14ac:dyDescent="0.2">
      <c r="B130" s="84">
        <v>-64134</v>
      </c>
      <c r="E130" s="85" t="s">
        <v>542</v>
      </c>
      <c r="I130" s="87">
        <v>-441264</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-99896</v>
      </c>
      <c r="E134" s="85" t="s">
        <v>538</v>
      </c>
      <c r="I134" s="87">
        <f>I135+I136</f>
        <v>-435654</v>
      </c>
    </row>
    <row r="135" spans="2:9" x14ac:dyDescent="0.2">
      <c r="B135" s="84">
        <v>-99934</v>
      </c>
      <c r="E135" s="85" t="s">
        <v>537</v>
      </c>
      <c r="I135" s="87">
        <v>-425420</v>
      </c>
    </row>
    <row r="136" spans="2:9" x14ac:dyDescent="0.2">
      <c r="B136" s="84">
        <v>38</v>
      </c>
      <c r="E136" s="85" t="s">
        <v>536</v>
      </c>
      <c r="I136" s="87">
        <v>-10234</v>
      </c>
    </row>
    <row r="137" spans="2:9" x14ac:dyDescent="0.2">
      <c r="B137" s="84">
        <f>B138+B141</f>
        <v>25</v>
      </c>
      <c r="E137" s="107" t="s">
        <v>535</v>
      </c>
      <c r="I137" s="87">
        <f>I138+I141</f>
        <v>0</v>
      </c>
    </row>
    <row r="138" spans="2:9" x14ac:dyDescent="0.2">
      <c r="B138" s="84">
        <f>B139+B140</f>
        <v>25</v>
      </c>
      <c r="E138" s="107" t="s">
        <v>534</v>
      </c>
      <c r="I138" s="87">
        <f>I139+I140</f>
        <v>0</v>
      </c>
    </row>
    <row r="139" spans="2:9" x14ac:dyDescent="0.2">
      <c r="B139" s="84">
        <v>25</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-688</v>
      </c>
    </row>
    <row r="144" spans="2:9" x14ac:dyDescent="0.2">
      <c r="B144" s="84">
        <f>B145+B146</f>
        <v>-688723</v>
      </c>
      <c r="C144" s="85" t="s">
        <v>528</v>
      </c>
      <c r="E144" s="85" t="s">
        <v>528</v>
      </c>
      <c r="I144" s="87">
        <f>I145+I146</f>
        <v>-33564</v>
      </c>
    </row>
    <row r="145" spans="2:9" x14ac:dyDescent="0.2">
      <c r="B145" s="84">
        <v>-703739</v>
      </c>
      <c r="C145" s="85" t="s">
        <v>527</v>
      </c>
      <c r="E145" s="85" t="s">
        <v>527</v>
      </c>
      <c r="I145" s="87">
        <v>-9785</v>
      </c>
    </row>
    <row r="146" spans="2:9" x14ac:dyDescent="0.2">
      <c r="B146" s="89">
        <v>15016</v>
      </c>
      <c r="C146" s="108" t="s">
        <v>526</v>
      </c>
      <c r="D146" s="109"/>
      <c r="E146" s="108" t="s">
        <v>526</v>
      </c>
      <c r="F146" s="109"/>
      <c r="G146" s="109"/>
      <c r="H146" s="109"/>
      <c r="I146" s="92">
        <v>-23779</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712</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713</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8179</v>
      </c>
      <c r="D11" s="81" t="s">
        <v>645</v>
      </c>
      <c r="E11" s="85" t="s">
        <v>644</v>
      </c>
      <c r="F11" s="82"/>
      <c r="G11" s="83" t="s">
        <v>643</v>
      </c>
      <c r="H11" s="86" t="s">
        <v>642</v>
      </c>
      <c r="I11" s="87">
        <f>I12+I13</f>
        <v>27732</v>
      </c>
    </row>
    <row r="12" spans="2:14" x14ac:dyDescent="0.2">
      <c r="B12" s="84">
        <f>I11-B11</f>
        <v>19553</v>
      </c>
      <c r="D12" s="85" t="s">
        <v>632</v>
      </c>
      <c r="E12" s="66" t="s">
        <v>631</v>
      </c>
      <c r="F12" s="82"/>
      <c r="G12" s="88" t="s">
        <v>641</v>
      </c>
      <c r="H12" s="83"/>
      <c r="I12" s="87">
        <v>27732</v>
      </c>
    </row>
    <row r="13" spans="2:14" x14ac:dyDescent="0.2">
      <c r="B13" s="84">
        <v>266</v>
      </c>
      <c r="D13" s="81" t="s">
        <v>640</v>
      </c>
      <c r="E13" s="85" t="s">
        <v>564</v>
      </c>
      <c r="F13" s="82"/>
      <c r="G13" s="88" t="s">
        <v>639</v>
      </c>
      <c r="I13" s="87">
        <v>0</v>
      </c>
    </row>
    <row r="14" spans="2:14" x14ac:dyDescent="0.2">
      <c r="B14" s="84">
        <f>B12-B13</f>
        <v>19287</v>
      </c>
      <c r="D14" s="81" t="s">
        <v>638</v>
      </c>
      <c r="E14" s="66" t="s">
        <v>637</v>
      </c>
      <c r="F14" s="82"/>
      <c r="G14" s="88"/>
      <c r="H14" s="83"/>
      <c r="I14" s="87"/>
    </row>
    <row r="15" spans="2:14" ht="7.15" customHeight="1" x14ac:dyDescent="0.2">
      <c r="B15" s="84"/>
      <c r="F15" s="82"/>
      <c r="G15" s="83"/>
      <c r="H15" s="83"/>
      <c r="I15" s="87"/>
    </row>
    <row r="16" spans="2:14" x14ac:dyDescent="0.2">
      <c r="B16" s="89">
        <f>B11+B12</f>
        <v>27732</v>
      </c>
      <c r="C16" s="78"/>
      <c r="D16" s="90" t="s">
        <v>553</v>
      </c>
      <c r="E16" s="78"/>
      <c r="F16" s="91"/>
      <c r="G16" s="90" t="s">
        <v>553</v>
      </c>
      <c r="H16" s="78"/>
      <c r="I16" s="92">
        <f>I11</f>
        <v>27732</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16881</v>
      </c>
      <c r="D26" s="81" t="s">
        <v>634</v>
      </c>
      <c r="E26" s="85" t="s">
        <v>633</v>
      </c>
      <c r="F26" s="82"/>
      <c r="G26" s="88" t="s">
        <v>632</v>
      </c>
      <c r="H26" s="68" t="s">
        <v>631</v>
      </c>
      <c r="I26" s="87">
        <f>+B12</f>
        <v>19553</v>
      </c>
    </row>
    <row r="27" spans="2:9" x14ac:dyDescent="0.2">
      <c r="B27" s="84">
        <v>13034</v>
      </c>
      <c r="D27" s="85" t="s">
        <v>630</v>
      </c>
      <c r="F27" s="82"/>
      <c r="G27" s="83"/>
      <c r="H27" s="83"/>
      <c r="I27" s="87"/>
    </row>
    <row r="28" spans="2:9" x14ac:dyDescent="0.2">
      <c r="B28" s="84">
        <f>B29+B30</f>
        <v>3847</v>
      </c>
      <c r="D28" s="85" t="s">
        <v>629</v>
      </c>
      <c r="F28" s="82"/>
      <c r="G28" s="83"/>
      <c r="H28" s="83"/>
      <c r="I28" s="87"/>
    </row>
    <row r="29" spans="2:9" x14ac:dyDescent="0.2">
      <c r="B29" s="84">
        <v>3634</v>
      </c>
      <c r="D29" s="85" t="s">
        <v>628</v>
      </c>
      <c r="F29" s="82"/>
      <c r="G29" s="83"/>
      <c r="H29" s="83"/>
      <c r="I29" s="87"/>
    </row>
    <row r="30" spans="2:9" x14ac:dyDescent="0.2">
      <c r="B30" s="84">
        <v>213</v>
      </c>
      <c r="D30" s="85" t="s">
        <v>627</v>
      </c>
      <c r="F30" s="82"/>
      <c r="G30" s="83"/>
      <c r="H30" s="83"/>
      <c r="I30" s="87"/>
    </row>
    <row r="31" spans="2:9" ht="12.75" customHeight="1" x14ac:dyDescent="0.2">
      <c r="B31" s="84">
        <v>35</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2637</v>
      </c>
      <c r="D33" s="85" t="s">
        <v>621</v>
      </c>
      <c r="E33" s="66" t="s">
        <v>620</v>
      </c>
      <c r="F33" s="82"/>
      <c r="G33" s="83"/>
      <c r="H33" s="83"/>
      <c r="I33" s="87"/>
    </row>
    <row r="34" spans="2:9" x14ac:dyDescent="0.2">
      <c r="B34" s="84"/>
      <c r="F34" s="82"/>
      <c r="G34" s="83"/>
      <c r="H34" s="83"/>
      <c r="I34" s="87"/>
    </row>
    <row r="35" spans="2:9" x14ac:dyDescent="0.2">
      <c r="B35" s="89">
        <f>B26+B31+B32+B33</f>
        <v>19553</v>
      </c>
      <c r="C35" s="78"/>
      <c r="D35" s="90" t="s">
        <v>553</v>
      </c>
      <c r="E35" s="78"/>
      <c r="F35" s="91"/>
      <c r="G35" s="90" t="s">
        <v>553</v>
      </c>
      <c r="H35" s="78"/>
      <c r="I35" s="92">
        <f>I26</f>
        <v>19553</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846</v>
      </c>
      <c r="D42" s="81" t="s">
        <v>619</v>
      </c>
      <c r="E42" s="88" t="s">
        <v>618</v>
      </c>
      <c r="F42" s="82"/>
      <c r="G42" s="85" t="s">
        <v>621</v>
      </c>
      <c r="H42" s="66" t="s">
        <v>620</v>
      </c>
      <c r="I42" s="87">
        <f>+B33</f>
        <v>2637</v>
      </c>
    </row>
    <row r="43" spans="2:9" ht="15" x14ac:dyDescent="0.2">
      <c r="B43" s="84">
        <v>20</v>
      </c>
      <c r="C43" s="58"/>
      <c r="D43" s="95" t="s">
        <v>617</v>
      </c>
      <c r="F43" s="62"/>
      <c r="G43" s="79" t="s">
        <v>619</v>
      </c>
      <c r="H43" s="96" t="s">
        <v>618</v>
      </c>
      <c r="I43" s="87">
        <f>I44+I45+I47+I48+I49</f>
        <v>82</v>
      </c>
    </row>
    <row r="44" spans="2:9" x14ac:dyDescent="0.2">
      <c r="B44" s="84">
        <v>826</v>
      </c>
      <c r="D44" s="85" t="s">
        <v>616</v>
      </c>
      <c r="F44" s="82"/>
      <c r="G44" s="95" t="s">
        <v>617</v>
      </c>
      <c r="I44" s="87">
        <v>0</v>
      </c>
    </row>
    <row r="45" spans="2:9" x14ac:dyDescent="0.2">
      <c r="B45" s="84">
        <v>0</v>
      </c>
      <c r="D45" s="85" t="s">
        <v>615</v>
      </c>
      <c r="E45" s="80"/>
      <c r="F45" s="82"/>
      <c r="G45" s="85" t="s">
        <v>616</v>
      </c>
      <c r="I45" s="87">
        <v>82</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1873</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2719</v>
      </c>
      <c r="C52" s="78"/>
      <c r="D52" s="78" t="s">
        <v>553</v>
      </c>
      <c r="E52" s="78"/>
      <c r="F52" s="91"/>
      <c r="G52" s="78" t="s">
        <v>553</v>
      </c>
      <c r="H52" s="78"/>
      <c r="I52" s="92">
        <f>I42+I43+I50</f>
        <v>2719</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1873</v>
      </c>
    </row>
    <row r="60" spans="2:9" x14ac:dyDescent="0.2">
      <c r="B60" s="84">
        <v>0</v>
      </c>
      <c r="D60" s="85" t="s">
        <v>605</v>
      </c>
      <c r="F60" s="82"/>
      <c r="G60" s="88" t="s">
        <v>604</v>
      </c>
      <c r="H60" s="85"/>
      <c r="I60" s="87">
        <f>I61+I62</f>
        <v>213</v>
      </c>
    </row>
    <row r="61" spans="2:9" x14ac:dyDescent="0.2">
      <c r="B61" s="84">
        <v>0</v>
      </c>
      <c r="D61" s="85" t="s">
        <v>603</v>
      </c>
      <c r="F61" s="82"/>
      <c r="G61" s="88" t="s">
        <v>602</v>
      </c>
      <c r="I61" s="87">
        <v>0</v>
      </c>
    </row>
    <row r="62" spans="2:9" x14ac:dyDescent="0.2">
      <c r="B62" s="84">
        <v>213</v>
      </c>
      <c r="D62" s="81" t="s">
        <v>601</v>
      </c>
      <c r="E62" s="85" t="s">
        <v>600</v>
      </c>
      <c r="F62" s="82"/>
      <c r="G62" s="88" t="s">
        <v>599</v>
      </c>
      <c r="I62" s="87">
        <v>213</v>
      </c>
    </row>
    <row r="63" spans="2:9" x14ac:dyDescent="0.2">
      <c r="B63" s="84"/>
      <c r="E63" s="85" t="s">
        <v>598</v>
      </c>
      <c r="F63" s="82"/>
      <c r="G63" s="83" t="s">
        <v>597</v>
      </c>
      <c r="H63" s="81" t="s">
        <v>596</v>
      </c>
      <c r="I63" s="87">
        <f>I64+I65+I66</f>
        <v>0</v>
      </c>
    </row>
    <row r="64" spans="2:9" x14ac:dyDescent="0.2">
      <c r="B64" s="84">
        <f>B65+B66+B67</f>
        <v>87</v>
      </c>
      <c r="D64" s="81" t="s">
        <v>597</v>
      </c>
      <c r="E64" s="81" t="s">
        <v>596</v>
      </c>
      <c r="F64" s="82"/>
      <c r="G64" s="85" t="s">
        <v>595</v>
      </c>
      <c r="I64" s="87">
        <v>0</v>
      </c>
    </row>
    <row r="65" spans="2:9" x14ac:dyDescent="0.2">
      <c r="B65" s="84">
        <v>87</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1786</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2086</v>
      </c>
      <c r="C70" s="78"/>
      <c r="D70" s="78" t="s">
        <v>553</v>
      </c>
      <c r="E70" s="78"/>
      <c r="F70" s="91"/>
      <c r="G70" s="78" t="s">
        <v>553</v>
      </c>
      <c r="H70" s="78"/>
      <c r="I70" s="92">
        <f>I59+I60+I63</f>
        <v>2086</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1786</v>
      </c>
    </row>
    <row r="78" spans="2:9" x14ac:dyDescent="0.2">
      <c r="B78" s="84"/>
      <c r="E78" s="85" t="s">
        <v>585</v>
      </c>
      <c r="F78" s="82"/>
      <c r="G78" s="88"/>
      <c r="H78" s="85"/>
      <c r="I78" s="87"/>
    </row>
    <row r="79" spans="2:9" x14ac:dyDescent="0.2">
      <c r="B79" s="84">
        <f>I82-B77</f>
        <v>1786</v>
      </c>
      <c r="D79" s="85" t="s">
        <v>580</v>
      </c>
      <c r="E79" s="68" t="s">
        <v>584</v>
      </c>
      <c r="F79" s="82"/>
      <c r="G79" s="83"/>
      <c r="H79" s="83"/>
      <c r="I79" s="87"/>
    </row>
    <row r="80" spans="2:9" x14ac:dyDescent="0.2">
      <c r="B80" s="84">
        <f>B79-B13</f>
        <v>1520</v>
      </c>
      <c r="D80" s="85" t="s">
        <v>583</v>
      </c>
      <c r="E80" s="66" t="s">
        <v>579</v>
      </c>
      <c r="F80" s="82"/>
      <c r="G80" s="83"/>
      <c r="H80" s="83"/>
      <c r="I80" s="87"/>
    </row>
    <row r="81" spans="2:9" x14ac:dyDescent="0.2">
      <c r="B81" s="84"/>
      <c r="F81" s="82"/>
      <c r="G81" s="83"/>
      <c r="H81" s="83"/>
      <c r="I81" s="87"/>
    </row>
    <row r="82" spans="2:9" x14ac:dyDescent="0.2">
      <c r="B82" s="89">
        <f>B77+B79</f>
        <v>1786</v>
      </c>
      <c r="C82" s="78"/>
      <c r="D82" s="78" t="s">
        <v>553</v>
      </c>
      <c r="E82" s="78"/>
      <c r="F82" s="91"/>
      <c r="G82" s="78" t="s">
        <v>553</v>
      </c>
      <c r="H82" s="78"/>
      <c r="I82" s="92">
        <f>I77</f>
        <v>1786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1167</v>
      </c>
      <c r="D92" s="85" t="s">
        <v>567</v>
      </c>
      <c r="E92" s="66" t="s">
        <v>566</v>
      </c>
      <c r="F92" s="82"/>
      <c r="G92" s="85" t="s">
        <v>580</v>
      </c>
      <c r="H92" s="66" t="s">
        <v>579</v>
      </c>
      <c r="I92" s="87">
        <f>+B80</f>
        <v>1520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-353</v>
      </c>
    </row>
    <row r="97" spans="2:9" x14ac:dyDescent="0.2">
      <c r="B97" s="98"/>
      <c r="C97" s="99"/>
      <c r="D97" s="99"/>
      <c r="E97" s="85"/>
      <c r="F97" s="100"/>
      <c r="G97" s="88" t="s">
        <v>572</v>
      </c>
      <c r="H97" s="101"/>
      <c r="I97" s="87">
        <v>-353</v>
      </c>
    </row>
    <row r="98" spans="2:9" x14ac:dyDescent="0.2">
      <c r="B98" s="84"/>
      <c r="F98" s="82"/>
      <c r="G98" s="83"/>
      <c r="H98" s="83"/>
      <c r="I98" s="87"/>
    </row>
    <row r="99" spans="2:9" x14ac:dyDescent="0.2">
      <c r="B99" s="89">
        <f>B92</f>
        <v>1167</v>
      </c>
      <c r="C99" s="78"/>
      <c r="D99" s="78" t="s">
        <v>553</v>
      </c>
      <c r="E99" s="78"/>
      <c r="F99" s="91"/>
      <c r="G99" s="78" t="s">
        <v>553</v>
      </c>
      <c r="H99" s="78"/>
      <c r="I99" s="92">
        <f>I92+I93+I96</f>
        <v>1167</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97</v>
      </c>
      <c r="D106" s="85" t="s">
        <v>570</v>
      </c>
      <c r="E106" s="103" t="s">
        <v>569</v>
      </c>
      <c r="F106" s="82"/>
      <c r="G106" s="83"/>
      <c r="H106" s="83"/>
      <c r="I106" s="82"/>
    </row>
    <row r="107" spans="2:9" x14ac:dyDescent="0.2">
      <c r="B107" s="84">
        <v>105</v>
      </c>
      <c r="D107" s="85" t="s">
        <v>568</v>
      </c>
      <c r="E107" s="85"/>
      <c r="F107" s="82"/>
      <c r="G107" s="85" t="s">
        <v>567</v>
      </c>
      <c r="H107" s="68" t="s">
        <v>566</v>
      </c>
      <c r="I107" s="87"/>
    </row>
    <row r="108" spans="2:9" x14ac:dyDescent="0.2">
      <c r="B108" s="84">
        <f>-B13</f>
        <v>-266</v>
      </c>
      <c r="D108" s="85" t="s">
        <v>565</v>
      </c>
      <c r="E108" s="86" t="s">
        <v>564</v>
      </c>
      <c r="F108" s="82"/>
      <c r="G108" s="85"/>
      <c r="H108" s="67" t="s">
        <v>563</v>
      </c>
      <c r="I108" s="87">
        <f>B92</f>
        <v>1167</v>
      </c>
    </row>
    <row r="109" spans="2:9" x14ac:dyDescent="0.2">
      <c r="B109" s="84">
        <v>-8</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1336</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1167</v>
      </c>
      <c r="C115" s="78"/>
      <c r="D115" s="78" t="s">
        <v>553</v>
      </c>
      <c r="E115" s="106"/>
      <c r="F115" s="91"/>
      <c r="G115" s="78" t="s">
        <v>553</v>
      </c>
      <c r="H115" s="78"/>
      <c r="I115" s="92">
        <f>I108</f>
        <v>1167</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1336</v>
      </c>
    </row>
    <row r="123" spans="2:9" ht="15" x14ac:dyDescent="0.2">
      <c r="B123" s="84">
        <f>B125+B128+B131+B134+B137+B142+B143+B144</f>
        <v>-295</v>
      </c>
      <c r="C123" s="79"/>
      <c r="D123" s="58"/>
      <c r="E123" s="85" t="s">
        <v>548</v>
      </c>
      <c r="F123" s="58"/>
      <c r="G123" s="58"/>
      <c r="H123" s="58"/>
      <c r="I123" s="87">
        <f>I125+I128+I131+I134+I137+I142+I143+I144</f>
        <v>-1631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169</v>
      </c>
      <c r="E128" s="85" t="s">
        <v>544</v>
      </c>
      <c r="I128" s="87">
        <f>I129+I130</f>
        <v>0</v>
      </c>
    </row>
    <row r="129" spans="2:9" x14ac:dyDescent="0.2">
      <c r="B129" s="84">
        <v>172</v>
      </c>
      <c r="E129" s="85" t="s">
        <v>543</v>
      </c>
      <c r="I129" s="87">
        <v>0</v>
      </c>
    </row>
    <row r="130" spans="2:9" x14ac:dyDescent="0.2">
      <c r="B130" s="84">
        <v>-3</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-775</v>
      </c>
    </row>
    <row r="135" spans="2:9" x14ac:dyDescent="0.2">
      <c r="B135" s="84">
        <v>0</v>
      </c>
      <c r="E135" s="85" t="s">
        <v>537</v>
      </c>
      <c r="I135" s="87">
        <v>-722</v>
      </c>
    </row>
    <row r="136" spans="2:9" x14ac:dyDescent="0.2">
      <c r="B136" s="84">
        <v>0</v>
      </c>
      <c r="E136" s="85" t="s">
        <v>536</v>
      </c>
      <c r="I136" s="87">
        <v>-53</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-464</v>
      </c>
      <c r="C144" s="85" t="s">
        <v>528</v>
      </c>
      <c r="E144" s="85" t="s">
        <v>528</v>
      </c>
      <c r="I144" s="87">
        <f>I145+I146</f>
        <v>-856</v>
      </c>
    </row>
    <row r="145" spans="2:9" x14ac:dyDescent="0.2">
      <c r="B145" s="84">
        <v>-427</v>
      </c>
      <c r="C145" s="85" t="s">
        <v>527</v>
      </c>
      <c r="E145" s="85" t="s">
        <v>527</v>
      </c>
      <c r="I145" s="87">
        <v>-760</v>
      </c>
    </row>
    <row r="146" spans="2:9" x14ac:dyDescent="0.2">
      <c r="B146" s="89">
        <v>-37</v>
      </c>
      <c r="C146" s="108" t="s">
        <v>526</v>
      </c>
      <c r="D146" s="109"/>
      <c r="E146" s="108" t="s">
        <v>526</v>
      </c>
      <c r="F146" s="109"/>
      <c r="G146" s="109"/>
      <c r="H146" s="109"/>
      <c r="I146" s="92">
        <v>-96</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714</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9717</v>
      </c>
      <c r="D11" s="81" t="s">
        <v>645</v>
      </c>
      <c r="E11" s="85" t="s">
        <v>644</v>
      </c>
      <c r="F11" s="82"/>
      <c r="G11" s="83" t="s">
        <v>643</v>
      </c>
      <c r="H11" s="86" t="s">
        <v>642</v>
      </c>
      <c r="I11" s="87">
        <f>I12+I13</f>
        <v>45445</v>
      </c>
    </row>
    <row r="12" spans="2:14" x14ac:dyDescent="0.2">
      <c r="B12" s="84">
        <f>I11-B11</f>
        <v>35728</v>
      </c>
      <c r="D12" s="85" t="s">
        <v>632</v>
      </c>
      <c r="E12" s="66" t="s">
        <v>631</v>
      </c>
      <c r="F12" s="82"/>
      <c r="G12" s="88" t="s">
        <v>641</v>
      </c>
      <c r="H12" s="83"/>
      <c r="I12" s="87">
        <v>44755</v>
      </c>
    </row>
    <row r="13" spans="2:14" x14ac:dyDescent="0.2">
      <c r="B13" s="84">
        <v>10735</v>
      </c>
      <c r="D13" s="81" t="s">
        <v>640</v>
      </c>
      <c r="E13" s="85" t="s">
        <v>564</v>
      </c>
      <c r="F13" s="82"/>
      <c r="G13" s="88" t="s">
        <v>639</v>
      </c>
      <c r="I13" s="87">
        <v>690</v>
      </c>
    </row>
    <row r="14" spans="2:14" x14ac:dyDescent="0.2">
      <c r="B14" s="84">
        <f>B12-B13</f>
        <v>24993</v>
      </c>
      <c r="D14" s="81" t="s">
        <v>638</v>
      </c>
      <c r="E14" s="66" t="s">
        <v>637</v>
      </c>
      <c r="F14" s="82"/>
      <c r="G14" s="88"/>
      <c r="H14" s="83"/>
      <c r="I14" s="87"/>
    </row>
    <row r="15" spans="2:14" ht="7.15" customHeight="1" x14ac:dyDescent="0.2">
      <c r="B15" s="84"/>
      <c r="F15" s="82"/>
      <c r="G15" s="83"/>
      <c r="H15" s="83"/>
      <c r="I15" s="87"/>
    </row>
    <row r="16" spans="2:14" x14ac:dyDescent="0.2">
      <c r="B16" s="89">
        <f>B11+B12</f>
        <v>45445</v>
      </c>
      <c r="C16" s="78"/>
      <c r="D16" s="90" t="s">
        <v>553</v>
      </c>
      <c r="E16" s="78"/>
      <c r="F16" s="91"/>
      <c r="G16" s="90" t="s">
        <v>553</v>
      </c>
      <c r="H16" s="78"/>
      <c r="I16" s="92">
        <f>I11</f>
        <v>45445</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9787</v>
      </c>
      <c r="D26" s="81" t="s">
        <v>634</v>
      </c>
      <c r="E26" s="85" t="s">
        <v>633</v>
      </c>
      <c r="F26" s="82"/>
      <c r="G26" s="88" t="s">
        <v>632</v>
      </c>
      <c r="H26" s="68" t="s">
        <v>631</v>
      </c>
      <c r="I26" s="87">
        <f>+B12</f>
        <v>35728</v>
      </c>
    </row>
    <row r="27" spans="2:9" x14ac:dyDescent="0.2">
      <c r="B27" s="84">
        <v>7398</v>
      </c>
      <c r="D27" s="85" t="s">
        <v>630</v>
      </c>
      <c r="F27" s="82"/>
      <c r="G27" s="83"/>
      <c r="H27" s="83"/>
      <c r="I27" s="87"/>
    </row>
    <row r="28" spans="2:9" x14ac:dyDescent="0.2">
      <c r="B28" s="84">
        <f>B29+B30</f>
        <v>2389</v>
      </c>
      <c r="D28" s="85" t="s">
        <v>629</v>
      </c>
      <c r="F28" s="82"/>
      <c r="G28" s="83"/>
      <c r="H28" s="83"/>
      <c r="I28" s="87"/>
    </row>
    <row r="29" spans="2:9" x14ac:dyDescent="0.2">
      <c r="B29" s="84">
        <v>2389</v>
      </c>
      <c r="D29" s="85" t="s">
        <v>628</v>
      </c>
      <c r="F29" s="82"/>
      <c r="G29" s="83"/>
      <c r="H29" s="83"/>
      <c r="I29" s="87"/>
    </row>
    <row r="30" spans="2:9" x14ac:dyDescent="0.2">
      <c r="B30" s="84">
        <v>0</v>
      </c>
      <c r="D30" s="85" t="s">
        <v>627</v>
      </c>
      <c r="F30" s="82"/>
      <c r="G30" s="83"/>
      <c r="H30" s="83"/>
      <c r="I30" s="87"/>
    </row>
    <row r="31" spans="2:9" ht="12.75" customHeight="1" x14ac:dyDescent="0.2">
      <c r="B31" s="84">
        <v>1188</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24753</v>
      </c>
      <c r="D33" s="85" t="s">
        <v>621</v>
      </c>
      <c r="E33" s="66" t="s">
        <v>620</v>
      </c>
      <c r="F33" s="82"/>
      <c r="G33" s="83"/>
      <c r="H33" s="83"/>
      <c r="I33" s="87"/>
    </row>
    <row r="34" spans="2:9" x14ac:dyDescent="0.2">
      <c r="B34" s="84"/>
      <c r="F34" s="82"/>
      <c r="G34" s="83"/>
      <c r="H34" s="83"/>
      <c r="I34" s="87"/>
    </row>
    <row r="35" spans="2:9" x14ac:dyDescent="0.2">
      <c r="B35" s="89">
        <f>B26+B31+B32+B33</f>
        <v>35728</v>
      </c>
      <c r="C35" s="78"/>
      <c r="D35" s="90" t="s">
        <v>553</v>
      </c>
      <c r="E35" s="78"/>
      <c r="F35" s="91"/>
      <c r="G35" s="90" t="s">
        <v>553</v>
      </c>
      <c r="H35" s="78"/>
      <c r="I35" s="92">
        <f>I26</f>
        <v>35728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18046</v>
      </c>
      <c r="D42" s="81" t="s">
        <v>619</v>
      </c>
      <c r="E42" s="88" t="s">
        <v>618</v>
      </c>
      <c r="F42" s="82"/>
      <c r="G42" s="85" t="s">
        <v>621</v>
      </c>
      <c r="H42" s="66" t="s">
        <v>620</v>
      </c>
      <c r="I42" s="87">
        <f>+B33</f>
        <v>24753</v>
      </c>
    </row>
    <row r="43" spans="2:9" ht="15" x14ac:dyDescent="0.2">
      <c r="B43" s="84">
        <v>287</v>
      </c>
      <c r="C43" s="58"/>
      <c r="D43" s="95" t="s">
        <v>617</v>
      </c>
      <c r="F43" s="62"/>
      <c r="G43" s="79" t="s">
        <v>619</v>
      </c>
      <c r="H43" s="96" t="s">
        <v>618</v>
      </c>
      <c r="I43" s="87">
        <f>I44+I45+I47+I48+I49</f>
        <v>2715</v>
      </c>
    </row>
    <row r="44" spans="2:9" x14ac:dyDescent="0.2">
      <c r="B44" s="84">
        <v>17759</v>
      </c>
      <c r="D44" s="85" t="s">
        <v>616</v>
      </c>
      <c r="F44" s="82"/>
      <c r="G44" s="95" t="s">
        <v>617</v>
      </c>
      <c r="I44" s="87">
        <v>678</v>
      </c>
    </row>
    <row r="45" spans="2:9" x14ac:dyDescent="0.2">
      <c r="B45" s="84">
        <v>0</v>
      </c>
      <c r="D45" s="85" t="s">
        <v>615</v>
      </c>
      <c r="E45" s="80"/>
      <c r="F45" s="82"/>
      <c r="G45" s="85" t="s">
        <v>616</v>
      </c>
      <c r="I45" s="87">
        <v>2037</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9422</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27468</v>
      </c>
      <c r="C52" s="78"/>
      <c r="D52" s="78" t="s">
        <v>553</v>
      </c>
      <c r="E52" s="78"/>
      <c r="F52" s="91"/>
      <c r="G52" s="78" t="s">
        <v>553</v>
      </c>
      <c r="H52" s="78"/>
      <c r="I52" s="92">
        <f>I42+I43+I50</f>
        <v>27468</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3626</v>
      </c>
      <c r="D59" s="81" t="s">
        <v>609</v>
      </c>
      <c r="E59" s="86" t="s">
        <v>608</v>
      </c>
      <c r="F59" s="82"/>
      <c r="G59" s="88" t="s">
        <v>607</v>
      </c>
      <c r="H59" s="66" t="s">
        <v>606</v>
      </c>
      <c r="I59" s="87">
        <f>+B49</f>
        <v>9422</v>
      </c>
    </row>
    <row r="60" spans="2:9" x14ac:dyDescent="0.2">
      <c r="B60" s="84">
        <v>3626</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79</v>
      </c>
      <c r="D64" s="81" t="s">
        <v>597</v>
      </c>
      <c r="E64" s="81" t="s">
        <v>596</v>
      </c>
      <c r="F64" s="82"/>
      <c r="G64" s="85" t="s">
        <v>595</v>
      </c>
      <c r="I64" s="87">
        <v>0</v>
      </c>
    </row>
    <row r="65" spans="2:9" x14ac:dyDescent="0.2">
      <c r="B65" s="84">
        <v>71</v>
      </c>
      <c r="D65" s="85" t="s">
        <v>595</v>
      </c>
      <c r="F65" s="82"/>
      <c r="G65" s="88" t="s">
        <v>594</v>
      </c>
      <c r="I65" s="87">
        <v>0</v>
      </c>
    </row>
    <row r="66" spans="2:9" x14ac:dyDescent="0.2">
      <c r="B66" s="84">
        <v>0</v>
      </c>
      <c r="D66" s="85" t="s">
        <v>594</v>
      </c>
      <c r="F66" s="82"/>
      <c r="G66" s="88" t="s">
        <v>593</v>
      </c>
      <c r="I66" s="87">
        <v>0</v>
      </c>
    </row>
    <row r="67" spans="2:9" x14ac:dyDescent="0.2">
      <c r="B67" s="84">
        <v>8</v>
      </c>
      <c r="D67" s="85" t="s">
        <v>593</v>
      </c>
      <c r="F67" s="82"/>
      <c r="G67" s="83"/>
      <c r="H67" s="83"/>
      <c r="I67" s="87"/>
    </row>
    <row r="68" spans="2:9" x14ac:dyDescent="0.2">
      <c r="B68" s="84">
        <f>I70-B59-B62-B64</f>
        <v>5717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9422</v>
      </c>
      <c r="C70" s="78"/>
      <c r="D70" s="78" t="s">
        <v>553</v>
      </c>
      <c r="E70" s="78"/>
      <c r="F70" s="91"/>
      <c r="G70" s="78" t="s">
        <v>553</v>
      </c>
      <c r="H70" s="78"/>
      <c r="I70" s="92">
        <f>I59+I60+I63</f>
        <v>9422</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5717</v>
      </c>
    </row>
    <row r="78" spans="2:9" x14ac:dyDescent="0.2">
      <c r="B78" s="84"/>
      <c r="E78" s="85" t="s">
        <v>585</v>
      </c>
      <c r="F78" s="82"/>
      <c r="G78" s="88"/>
      <c r="H78" s="85"/>
      <c r="I78" s="87"/>
    </row>
    <row r="79" spans="2:9" x14ac:dyDescent="0.2">
      <c r="B79" s="84">
        <f>I82-B77</f>
        <v>5717</v>
      </c>
      <c r="D79" s="85" t="s">
        <v>580</v>
      </c>
      <c r="E79" s="68" t="s">
        <v>584</v>
      </c>
      <c r="F79" s="82"/>
      <c r="G79" s="83"/>
      <c r="H79" s="83"/>
      <c r="I79" s="87"/>
    </row>
    <row r="80" spans="2:9" x14ac:dyDescent="0.2">
      <c r="B80" s="84">
        <f>B79-B13</f>
        <v>-5018</v>
      </c>
      <c r="D80" s="85" t="s">
        <v>583</v>
      </c>
      <c r="E80" s="66" t="s">
        <v>579</v>
      </c>
      <c r="F80" s="82"/>
      <c r="G80" s="83"/>
      <c r="H80" s="83"/>
      <c r="I80" s="87"/>
    </row>
    <row r="81" spans="2:9" x14ac:dyDescent="0.2">
      <c r="B81" s="84"/>
      <c r="F81" s="82"/>
      <c r="G81" s="83"/>
      <c r="H81" s="83"/>
      <c r="I81" s="87"/>
    </row>
    <row r="82" spans="2:9" x14ac:dyDescent="0.2">
      <c r="B82" s="89">
        <f>B77+B79</f>
        <v>5717</v>
      </c>
      <c r="C82" s="78"/>
      <c r="D82" s="78" t="s">
        <v>553</v>
      </c>
      <c r="E82" s="78"/>
      <c r="F82" s="91"/>
      <c r="G82" s="78" t="s">
        <v>553</v>
      </c>
      <c r="H82" s="78"/>
      <c r="I82" s="92">
        <f>I77</f>
        <v>5717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-3631</v>
      </c>
      <c r="D92" s="85" t="s">
        <v>567</v>
      </c>
      <c r="E92" s="66" t="s">
        <v>566</v>
      </c>
      <c r="F92" s="82"/>
      <c r="G92" s="85" t="s">
        <v>580</v>
      </c>
      <c r="H92" s="66" t="s">
        <v>579</v>
      </c>
      <c r="I92" s="87">
        <f>+B80</f>
        <v>-5018</v>
      </c>
    </row>
    <row r="93" spans="2:9" x14ac:dyDescent="0.2">
      <c r="B93" s="84"/>
      <c r="E93" s="68" t="s">
        <v>563</v>
      </c>
      <c r="F93" s="82"/>
      <c r="G93" s="88" t="s">
        <v>578</v>
      </c>
      <c r="H93" s="81" t="s">
        <v>577</v>
      </c>
      <c r="I93" s="87">
        <f>I94+I95</f>
        <v>1387</v>
      </c>
    </row>
    <row r="94" spans="2:9" x14ac:dyDescent="0.2">
      <c r="B94" s="84"/>
      <c r="E94" s="85"/>
      <c r="F94" s="82"/>
      <c r="G94" s="88" t="s">
        <v>576</v>
      </c>
      <c r="I94" s="87">
        <v>1387</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-3631</v>
      </c>
      <c r="C99" s="78"/>
      <c r="D99" s="78" t="s">
        <v>553</v>
      </c>
      <c r="E99" s="78"/>
      <c r="F99" s="91"/>
      <c r="G99" s="78" t="s">
        <v>553</v>
      </c>
      <c r="H99" s="78"/>
      <c r="I99" s="92">
        <f>I92+I93+I96</f>
        <v>-3631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52374</v>
      </c>
      <c r="D106" s="85" t="s">
        <v>570</v>
      </c>
      <c r="E106" s="103" t="s">
        <v>569</v>
      </c>
      <c r="F106" s="82"/>
      <c r="G106" s="83"/>
      <c r="H106" s="83"/>
      <c r="I106" s="82"/>
    </row>
    <row r="107" spans="2:9" x14ac:dyDescent="0.2">
      <c r="B107" s="84">
        <v>52609</v>
      </c>
      <c r="D107" s="85" t="s">
        <v>568</v>
      </c>
      <c r="E107" s="85"/>
      <c r="F107" s="82"/>
      <c r="G107" s="85" t="s">
        <v>567</v>
      </c>
      <c r="H107" s="68" t="s">
        <v>566</v>
      </c>
      <c r="I107" s="87"/>
    </row>
    <row r="108" spans="2:9" x14ac:dyDescent="0.2">
      <c r="B108" s="84">
        <f>-B13</f>
        <v>-10735</v>
      </c>
      <c r="D108" s="85" t="s">
        <v>565</v>
      </c>
      <c r="E108" s="86" t="s">
        <v>564</v>
      </c>
      <c r="F108" s="82"/>
      <c r="G108" s="85"/>
      <c r="H108" s="67" t="s">
        <v>563</v>
      </c>
      <c r="I108" s="87">
        <f>B92</f>
        <v>-3631</v>
      </c>
    </row>
    <row r="109" spans="2:9" x14ac:dyDescent="0.2">
      <c r="B109" s="84">
        <v>-235</v>
      </c>
      <c r="D109" s="95" t="s">
        <v>562</v>
      </c>
      <c r="E109" s="85" t="s">
        <v>561</v>
      </c>
      <c r="F109" s="82"/>
      <c r="H109" s="104"/>
      <c r="I109" s="105"/>
    </row>
    <row r="110" spans="2:9" x14ac:dyDescent="0.2">
      <c r="B110" s="84">
        <v>0</v>
      </c>
      <c r="D110" s="85" t="s">
        <v>560</v>
      </c>
      <c r="E110" s="85" t="s">
        <v>559</v>
      </c>
      <c r="F110" s="82"/>
      <c r="G110" s="93"/>
      <c r="I110" s="87"/>
    </row>
    <row r="111" spans="2:9" x14ac:dyDescent="0.2">
      <c r="B111" s="84">
        <v>617</v>
      </c>
      <c r="D111" s="95" t="s">
        <v>558</v>
      </c>
      <c r="E111" s="85" t="s">
        <v>557</v>
      </c>
      <c r="F111" s="82"/>
      <c r="H111" s="104"/>
      <c r="I111" s="105"/>
    </row>
    <row r="112" spans="2:9" x14ac:dyDescent="0.2">
      <c r="B112" s="84"/>
      <c r="D112" s="85"/>
      <c r="E112" s="85" t="s">
        <v>556</v>
      </c>
      <c r="F112" s="82"/>
      <c r="G112" s="93"/>
      <c r="I112" s="87"/>
    </row>
    <row r="113" spans="2:9" x14ac:dyDescent="0.2">
      <c r="B113" s="84">
        <f>I115-B106-B108-B111</f>
        <v>-45887</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-3631</v>
      </c>
      <c r="C115" s="78"/>
      <c r="D115" s="78" t="s">
        <v>553</v>
      </c>
      <c r="E115" s="106"/>
      <c r="F115" s="91"/>
      <c r="G115" s="78" t="s">
        <v>553</v>
      </c>
      <c r="H115" s="78"/>
      <c r="I115" s="92">
        <f>I108</f>
        <v>-3631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-45887</v>
      </c>
    </row>
    <row r="123" spans="2:9" ht="15" x14ac:dyDescent="0.2">
      <c r="B123" s="84">
        <f>B125+B128+B131+B134+B137+B142+B143+B144</f>
        <v>13450</v>
      </c>
      <c r="C123" s="79"/>
      <c r="D123" s="58"/>
      <c r="E123" s="85" t="s">
        <v>548</v>
      </c>
      <c r="F123" s="58"/>
      <c r="G123" s="58"/>
      <c r="H123" s="58"/>
      <c r="I123" s="87">
        <f>I125+I128+I131+I134+I137+I142+I143+I144</f>
        <v>59337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15906</v>
      </c>
      <c r="E128" s="85" t="s">
        <v>544</v>
      </c>
      <c r="I128" s="87">
        <f>I129+I130</f>
        <v>2266</v>
      </c>
    </row>
    <row r="129" spans="2:9" x14ac:dyDescent="0.2">
      <c r="B129" s="84">
        <v>20949</v>
      </c>
      <c r="E129" s="85" t="s">
        <v>543</v>
      </c>
      <c r="I129" s="87">
        <v>0</v>
      </c>
    </row>
    <row r="130" spans="2:9" x14ac:dyDescent="0.2">
      <c r="B130" s="84">
        <v>-5043</v>
      </c>
      <c r="E130" s="85" t="s">
        <v>542</v>
      </c>
      <c r="I130" s="87">
        <v>2266</v>
      </c>
    </row>
    <row r="131" spans="2:9" x14ac:dyDescent="0.2">
      <c r="B131" s="84">
        <f>B132+B133</f>
        <v>108</v>
      </c>
      <c r="E131" s="85" t="s">
        <v>541</v>
      </c>
      <c r="I131" s="87">
        <f>I132+I133</f>
        <v>0</v>
      </c>
    </row>
    <row r="132" spans="2:9" x14ac:dyDescent="0.2">
      <c r="B132" s="84">
        <v>108</v>
      </c>
      <c r="E132" s="85" t="s">
        <v>540</v>
      </c>
      <c r="I132" s="87">
        <v>0</v>
      </c>
    </row>
    <row r="133" spans="2:9" x14ac:dyDescent="0.2">
      <c r="B133" s="84">
        <v>0</v>
      </c>
      <c r="E133" s="85" t="s">
        <v>539</v>
      </c>
      <c r="I133" s="87">
        <v>0</v>
      </c>
    </row>
    <row r="134" spans="2:9" x14ac:dyDescent="0.2">
      <c r="B134" s="84">
        <f>B135+B136</f>
        <v>-1226</v>
      </c>
      <c r="E134" s="85" t="s">
        <v>538</v>
      </c>
      <c r="I134" s="87">
        <f>I135+I136</f>
        <v>52979</v>
      </c>
    </row>
    <row r="135" spans="2:9" x14ac:dyDescent="0.2">
      <c r="B135" s="84">
        <v>-1226</v>
      </c>
      <c r="E135" s="85" t="s">
        <v>537</v>
      </c>
      <c r="I135" s="87">
        <v>24145</v>
      </c>
    </row>
    <row r="136" spans="2:9" x14ac:dyDescent="0.2">
      <c r="B136" s="84">
        <v>0</v>
      </c>
      <c r="E136" s="85" t="s">
        <v>536</v>
      </c>
      <c r="I136" s="87">
        <v>28834</v>
      </c>
    </row>
    <row r="137" spans="2:9" x14ac:dyDescent="0.2">
      <c r="B137" s="84">
        <f>B138+B141</f>
        <v>-576</v>
      </c>
      <c r="E137" s="107" t="s">
        <v>535</v>
      </c>
      <c r="I137" s="87">
        <f>I138+I141</f>
        <v>1000</v>
      </c>
    </row>
    <row r="138" spans="2:9" x14ac:dyDescent="0.2">
      <c r="B138" s="84">
        <f>B139+B140</f>
        <v>-576</v>
      </c>
      <c r="E138" s="107" t="s">
        <v>534</v>
      </c>
      <c r="I138" s="87">
        <f>I139+I140</f>
        <v>1000</v>
      </c>
    </row>
    <row r="139" spans="2:9" x14ac:dyDescent="0.2">
      <c r="B139" s="84">
        <v>-576</v>
      </c>
      <c r="E139" s="107" t="s">
        <v>533</v>
      </c>
      <c r="I139" s="87">
        <v>1000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-762</v>
      </c>
      <c r="C144" s="85" t="s">
        <v>528</v>
      </c>
      <c r="E144" s="85" t="s">
        <v>528</v>
      </c>
      <c r="I144" s="87">
        <f>I145+I146</f>
        <v>3092</v>
      </c>
    </row>
    <row r="145" spans="2:9" x14ac:dyDescent="0.2">
      <c r="B145" s="84">
        <v>-3031</v>
      </c>
      <c r="C145" s="85" t="s">
        <v>527</v>
      </c>
      <c r="E145" s="85" t="s">
        <v>527</v>
      </c>
      <c r="I145" s="87">
        <v>1193</v>
      </c>
    </row>
    <row r="146" spans="2:9" x14ac:dyDescent="0.2">
      <c r="B146" s="89">
        <v>2269</v>
      </c>
      <c r="C146" s="108" t="s">
        <v>526</v>
      </c>
      <c r="D146" s="109"/>
      <c r="E146" s="108" t="s">
        <v>526</v>
      </c>
      <c r="F146" s="109"/>
      <c r="G146" s="109"/>
      <c r="H146" s="109"/>
      <c r="I146" s="92">
        <v>1899</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715</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1145176</v>
      </c>
      <c r="D11" s="81" t="s">
        <v>645</v>
      </c>
      <c r="E11" s="85" t="s">
        <v>644</v>
      </c>
      <c r="F11" s="82"/>
      <c r="G11" s="83" t="s">
        <v>643</v>
      </c>
      <c r="H11" s="86" t="s">
        <v>642</v>
      </c>
      <c r="I11" s="87">
        <f>I12+I13</f>
        <v>2494701</v>
      </c>
    </row>
    <row r="12" spans="2:14" x14ac:dyDescent="0.2">
      <c r="B12" s="84">
        <f>I11-B11</f>
        <v>1349525</v>
      </c>
      <c r="D12" s="85" t="s">
        <v>632</v>
      </c>
      <c r="E12" s="66" t="s">
        <v>631</v>
      </c>
      <c r="F12" s="82"/>
      <c r="G12" s="88" t="s">
        <v>641</v>
      </c>
      <c r="H12" s="83"/>
      <c r="I12" s="87">
        <v>2471109</v>
      </c>
    </row>
    <row r="13" spans="2:14" x14ac:dyDescent="0.2">
      <c r="B13" s="84">
        <v>444797</v>
      </c>
      <c r="D13" s="81" t="s">
        <v>640</v>
      </c>
      <c r="E13" s="85" t="s">
        <v>564</v>
      </c>
      <c r="F13" s="82"/>
      <c r="G13" s="88" t="s">
        <v>639</v>
      </c>
      <c r="I13" s="87">
        <v>23592</v>
      </c>
    </row>
    <row r="14" spans="2:14" x14ac:dyDescent="0.2">
      <c r="B14" s="84">
        <f>B12-B13</f>
        <v>904728</v>
      </c>
      <c r="D14" s="81" t="s">
        <v>638</v>
      </c>
      <c r="E14" s="66" t="s">
        <v>637</v>
      </c>
      <c r="F14" s="82"/>
      <c r="G14" s="88"/>
      <c r="H14" s="83"/>
      <c r="I14" s="87"/>
    </row>
    <row r="15" spans="2:14" ht="7.15" customHeight="1" x14ac:dyDescent="0.2">
      <c r="B15" s="84"/>
      <c r="F15" s="82"/>
      <c r="G15" s="83"/>
      <c r="H15" s="83"/>
      <c r="I15" s="87"/>
    </row>
    <row r="16" spans="2:14" x14ac:dyDescent="0.2">
      <c r="B16" s="89">
        <f>B11+B12</f>
        <v>2494701</v>
      </c>
      <c r="C16" s="78"/>
      <c r="D16" s="90" t="s">
        <v>553</v>
      </c>
      <c r="E16" s="78"/>
      <c r="F16" s="91"/>
      <c r="G16" s="90" t="s">
        <v>553</v>
      </c>
      <c r="H16" s="78"/>
      <c r="I16" s="92">
        <f>I11</f>
        <v>2494701</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617538</v>
      </c>
      <c r="D26" s="81" t="s">
        <v>634</v>
      </c>
      <c r="E26" s="85" t="s">
        <v>633</v>
      </c>
      <c r="F26" s="82"/>
      <c r="G26" s="88" t="s">
        <v>632</v>
      </c>
      <c r="H26" s="68" t="s">
        <v>631</v>
      </c>
      <c r="I26" s="87">
        <f>+B12</f>
        <v>1349525</v>
      </c>
    </row>
    <row r="27" spans="2:9" x14ac:dyDescent="0.2">
      <c r="B27" s="84">
        <v>474577</v>
      </c>
      <c r="D27" s="85" t="s">
        <v>630</v>
      </c>
      <c r="F27" s="82"/>
      <c r="G27" s="83"/>
      <c r="H27" s="83"/>
      <c r="I27" s="87"/>
    </row>
    <row r="28" spans="2:9" x14ac:dyDescent="0.2">
      <c r="B28" s="84">
        <f>B29+B30</f>
        <v>142961</v>
      </c>
      <c r="D28" s="85" t="s">
        <v>629</v>
      </c>
      <c r="F28" s="82"/>
      <c r="G28" s="83"/>
      <c r="H28" s="83"/>
      <c r="I28" s="87"/>
    </row>
    <row r="29" spans="2:9" x14ac:dyDescent="0.2">
      <c r="B29" s="84">
        <v>142961</v>
      </c>
      <c r="D29" s="85" t="s">
        <v>628</v>
      </c>
      <c r="F29" s="82"/>
      <c r="G29" s="83"/>
      <c r="H29" s="83"/>
      <c r="I29" s="87"/>
    </row>
    <row r="30" spans="2:9" x14ac:dyDescent="0.2">
      <c r="B30" s="84">
        <v>0</v>
      </c>
      <c r="D30" s="85" t="s">
        <v>627</v>
      </c>
      <c r="F30" s="82"/>
      <c r="G30" s="83"/>
      <c r="H30" s="83"/>
      <c r="I30" s="87"/>
    </row>
    <row r="31" spans="2:9" ht="12.75" customHeight="1" x14ac:dyDescent="0.2">
      <c r="B31" s="84">
        <v>62892</v>
      </c>
      <c r="D31" s="81" t="s">
        <v>626</v>
      </c>
      <c r="E31" s="81" t="s">
        <v>625</v>
      </c>
      <c r="F31" s="82"/>
      <c r="G31" s="83"/>
      <c r="H31" s="83"/>
      <c r="I31" s="87"/>
    </row>
    <row r="32" spans="2:9" ht="12.75" customHeight="1" x14ac:dyDescent="0.2">
      <c r="B32" s="84">
        <v>-43773</v>
      </c>
      <c r="D32" s="81" t="s">
        <v>624</v>
      </c>
      <c r="E32" s="81" t="s">
        <v>623</v>
      </c>
      <c r="F32" s="82"/>
      <c r="G32" s="83"/>
      <c r="H32" s="83"/>
      <c r="I32" s="87"/>
    </row>
    <row r="33" spans="2:9" x14ac:dyDescent="0.2">
      <c r="B33" s="84">
        <f>I35-B26-B31-B32</f>
        <v>712868</v>
      </c>
      <c r="D33" s="85" t="s">
        <v>621</v>
      </c>
      <c r="E33" s="66" t="s">
        <v>620</v>
      </c>
      <c r="F33" s="82"/>
      <c r="G33" s="83"/>
      <c r="H33" s="83"/>
      <c r="I33" s="87"/>
    </row>
    <row r="34" spans="2:9" x14ac:dyDescent="0.2">
      <c r="B34" s="84"/>
      <c r="F34" s="82"/>
      <c r="G34" s="83"/>
      <c r="H34" s="83"/>
      <c r="I34" s="87"/>
    </row>
    <row r="35" spans="2:9" x14ac:dyDescent="0.2">
      <c r="B35" s="89">
        <f>B26+B31+B32+B33</f>
        <v>1349525</v>
      </c>
      <c r="C35" s="78"/>
      <c r="D35" s="90" t="s">
        <v>553</v>
      </c>
      <c r="E35" s="78"/>
      <c r="F35" s="91"/>
      <c r="G35" s="90" t="s">
        <v>553</v>
      </c>
      <c r="H35" s="78"/>
      <c r="I35" s="92">
        <f>I26</f>
        <v>1349525</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85063</v>
      </c>
      <c r="D42" s="81" t="s">
        <v>619</v>
      </c>
      <c r="E42" s="88" t="s">
        <v>618</v>
      </c>
      <c r="F42" s="82"/>
      <c r="G42" s="85" t="s">
        <v>621</v>
      </c>
      <c r="H42" s="66" t="s">
        <v>620</v>
      </c>
      <c r="I42" s="87">
        <f>+B33</f>
        <v>712868</v>
      </c>
    </row>
    <row r="43" spans="2:9" ht="15" x14ac:dyDescent="0.2">
      <c r="B43" s="84">
        <v>44970</v>
      </c>
      <c r="C43" s="58"/>
      <c r="D43" s="95" t="s">
        <v>617</v>
      </c>
      <c r="F43" s="62"/>
      <c r="G43" s="79" t="s">
        <v>619</v>
      </c>
      <c r="H43" s="96" t="s">
        <v>618</v>
      </c>
      <c r="I43" s="87">
        <f>I44+I45+I47+I48+I49</f>
        <v>22222</v>
      </c>
    </row>
    <row r="44" spans="2:9" x14ac:dyDescent="0.2">
      <c r="B44" s="84">
        <v>40093</v>
      </c>
      <c r="D44" s="85" t="s">
        <v>616</v>
      </c>
      <c r="F44" s="82"/>
      <c r="G44" s="95" t="s">
        <v>617</v>
      </c>
      <c r="I44" s="87">
        <v>21908</v>
      </c>
    </row>
    <row r="45" spans="2:9" x14ac:dyDescent="0.2">
      <c r="B45" s="84">
        <v>0</v>
      </c>
      <c r="D45" s="85" t="s">
        <v>615</v>
      </c>
      <c r="E45" s="80"/>
      <c r="F45" s="82"/>
      <c r="G45" s="85" t="s">
        <v>616</v>
      </c>
      <c r="I45" s="87">
        <v>314</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650027</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735090</v>
      </c>
      <c r="C52" s="78"/>
      <c r="D52" s="78" t="s">
        <v>553</v>
      </c>
      <c r="E52" s="78"/>
      <c r="F52" s="91"/>
      <c r="G52" s="78" t="s">
        <v>553</v>
      </c>
      <c r="H52" s="78"/>
      <c r="I52" s="92">
        <f>I42+I43+I50</f>
        <v>735090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8140</v>
      </c>
      <c r="D59" s="81" t="s">
        <v>609</v>
      </c>
      <c r="E59" s="86" t="s">
        <v>608</v>
      </c>
      <c r="F59" s="82"/>
      <c r="G59" s="88" t="s">
        <v>607</v>
      </c>
      <c r="H59" s="66" t="s">
        <v>606</v>
      </c>
      <c r="I59" s="87">
        <f>+B49</f>
        <v>650027</v>
      </c>
    </row>
    <row r="60" spans="2:9" x14ac:dyDescent="0.2">
      <c r="B60" s="84">
        <v>8140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432</v>
      </c>
    </row>
    <row r="64" spans="2:9" x14ac:dyDescent="0.2">
      <c r="B64" s="84">
        <f>B65+B66+B67</f>
        <v>1519</v>
      </c>
      <c r="D64" s="81" t="s">
        <v>597</v>
      </c>
      <c r="E64" s="81" t="s">
        <v>596</v>
      </c>
      <c r="F64" s="82"/>
      <c r="G64" s="85" t="s">
        <v>595</v>
      </c>
      <c r="I64" s="87">
        <v>0</v>
      </c>
    </row>
    <row r="65" spans="2:9" x14ac:dyDescent="0.2">
      <c r="B65" s="84">
        <v>477</v>
      </c>
      <c r="D65" s="85" t="s">
        <v>595</v>
      </c>
      <c r="F65" s="82"/>
      <c r="G65" s="88" t="s">
        <v>594</v>
      </c>
      <c r="I65" s="87">
        <v>60</v>
      </c>
    </row>
    <row r="66" spans="2:9" x14ac:dyDescent="0.2">
      <c r="B66" s="84">
        <v>0</v>
      </c>
      <c r="D66" s="85" t="s">
        <v>594</v>
      </c>
      <c r="F66" s="82"/>
      <c r="G66" s="88" t="s">
        <v>593</v>
      </c>
      <c r="I66" s="87">
        <v>372</v>
      </c>
    </row>
    <row r="67" spans="2:9" x14ac:dyDescent="0.2">
      <c r="B67" s="84">
        <v>1042</v>
      </c>
      <c r="D67" s="85" t="s">
        <v>593</v>
      </c>
      <c r="F67" s="82"/>
      <c r="G67" s="83"/>
      <c r="H67" s="83"/>
      <c r="I67" s="87"/>
    </row>
    <row r="68" spans="2:9" x14ac:dyDescent="0.2">
      <c r="B68" s="84">
        <f>I70-B59-B62-B64</f>
        <v>640800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650459</v>
      </c>
      <c r="C70" s="78"/>
      <c r="D70" s="78" t="s">
        <v>553</v>
      </c>
      <c r="E70" s="78"/>
      <c r="F70" s="91"/>
      <c r="G70" s="78" t="s">
        <v>553</v>
      </c>
      <c r="H70" s="78"/>
      <c r="I70" s="92">
        <f>I59+I60+I63</f>
        <v>650459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640800</v>
      </c>
    </row>
    <row r="78" spans="2:9" x14ac:dyDescent="0.2">
      <c r="B78" s="84"/>
      <c r="E78" s="85" t="s">
        <v>585</v>
      </c>
      <c r="F78" s="82"/>
      <c r="G78" s="88"/>
      <c r="H78" s="85"/>
      <c r="I78" s="87"/>
    </row>
    <row r="79" spans="2:9" x14ac:dyDescent="0.2">
      <c r="B79" s="84">
        <f>I82-B77</f>
        <v>640800</v>
      </c>
      <c r="D79" s="85" t="s">
        <v>580</v>
      </c>
      <c r="E79" s="68" t="s">
        <v>584</v>
      </c>
      <c r="F79" s="82"/>
      <c r="G79" s="83"/>
      <c r="H79" s="83"/>
      <c r="I79" s="87"/>
    </row>
    <row r="80" spans="2:9" x14ac:dyDescent="0.2">
      <c r="B80" s="84">
        <f>B79-B13</f>
        <v>196003</v>
      </c>
      <c r="D80" s="85" t="s">
        <v>583</v>
      </c>
      <c r="E80" s="66" t="s">
        <v>579</v>
      </c>
      <c r="F80" s="82"/>
      <c r="G80" s="83"/>
      <c r="H80" s="83"/>
      <c r="I80" s="87"/>
    </row>
    <row r="81" spans="2:9" x14ac:dyDescent="0.2">
      <c r="B81" s="84"/>
      <c r="F81" s="82"/>
      <c r="G81" s="83"/>
      <c r="H81" s="83"/>
      <c r="I81" s="87"/>
    </row>
    <row r="82" spans="2:9" x14ac:dyDescent="0.2">
      <c r="B82" s="89">
        <f>B77+B79</f>
        <v>640800</v>
      </c>
      <c r="C82" s="78"/>
      <c r="D82" s="78" t="s">
        <v>553</v>
      </c>
      <c r="E82" s="78"/>
      <c r="F82" s="91"/>
      <c r="G82" s="78" t="s">
        <v>553</v>
      </c>
      <c r="H82" s="78"/>
      <c r="I82" s="92">
        <f>I77</f>
        <v>640800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319837</v>
      </c>
      <c r="D92" s="85" t="s">
        <v>567</v>
      </c>
      <c r="E92" s="66" t="s">
        <v>566</v>
      </c>
      <c r="F92" s="82"/>
      <c r="G92" s="85" t="s">
        <v>580</v>
      </c>
      <c r="H92" s="66" t="s">
        <v>579</v>
      </c>
      <c r="I92" s="87">
        <f>+B80</f>
        <v>196003</v>
      </c>
    </row>
    <row r="93" spans="2:9" x14ac:dyDescent="0.2">
      <c r="B93" s="84"/>
      <c r="E93" s="68" t="s">
        <v>563</v>
      </c>
      <c r="F93" s="82"/>
      <c r="G93" s="88" t="s">
        <v>578</v>
      </c>
      <c r="H93" s="81" t="s">
        <v>577</v>
      </c>
      <c r="I93" s="87">
        <f>I94+I95</f>
        <v>129735</v>
      </c>
    </row>
    <row r="94" spans="2:9" x14ac:dyDescent="0.2">
      <c r="B94" s="84"/>
      <c r="E94" s="85"/>
      <c r="F94" s="82"/>
      <c r="G94" s="88" t="s">
        <v>576</v>
      </c>
      <c r="I94" s="87">
        <v>101209</v>
      </c>
    </row>
    <row r="95" spans="2:9" x14ac:dyDescent="0.2">
      <c r="B95" s="84"/>
      <c r="E95" s="85"/>
      <c r="F95" s="82"/>
      <c r="G95" s="88" t="s">
        <v>575</v>
      </c>
      <c r="I95" s="87">
        <v>28526</v>
      </c>
    </row>
    <row r="96" spans="2:9" x14ac:dyDescent="0.2">
      <c r="B96" s="84"/>
      <c r="D96" s="85"/>
      <c r="F96" s="82"/>
      <c r="G96" s="88" t="s">
        <v>574</v>
      </c>
      <c r="H96" s="81" t="s">
        <v>573</v>
      </c>
      <c r="I96" s="87">
        <f>I97</f>
        <v>-5901</v>
      </c>
    </row>
    <row r="97" spans="2:9" x14ac:dyDescent="0.2">
      <c r="B97" s="98"/>
      <c r="C97" s="99"/>
      <c r="D97" s="99"/>
      <c r="E97" s="85"/>
      <c r="F97" s="100"/>
      <c r="G97" s="88" t="s">
        <v>572</v>
      </c>
      <c r="H97" s="101"/>
      <c r="I97" s="87">
        <v>-5901</v>
      </c>
    </row>
    <row r="98" spans="2:9" x14ac:dyDescent="0.2">
      <c r="B98" s="84"/>
      <c r="F98" s="82"/>
      <c r="G98" s="83"/>
      <c r="H98" s="83"/>
      <c r="I98" s="87"/>
    </row>
    <row r="99" spans="2:9" x14ac:dyDescent="0.2">
      <c r="B99" s="89">
        <f>B92</f>
        <v>319837</v>
      </c>
      <c r="C99" s="78"/>
      <c r="D99" s="78" t="s">
        <v>553</v>
      </c>
      <c r="E99" s="78"/>
      <c r="F99" s="91"/>
      <c r="G99" s="78" t="s">
        <v>553</v>
      </c>
      <c r="H99" s="78"/>
      <c r="I99" s="92">
        <f>I92+I93+I96</f>
        <v>319837</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380306</v>
      </c>
      <c r="D106" s="85" t="s">
        <v>570</v>
      </c>
      <c r="E106" s="103" t="s">
        <v>569</v>
      </c>
      <c r="F106" s="82"/>
      <c r="G106" s="83"/>
      <c r="H106" s="83"/>
      <c r="I106" s="82"/>
    </row>
    <row r="107" spans="2:9" x14ac:dyDescent="0.2">
      <c r="B107" s="84">
        <v>373349</v>
      </c>
      <c r="D107" s="85" t="s">
        <v>568</v>
      </c>
      <c r="E107" s="85"/>
      <c r="F107" s="82"/>
      <c r="G107" s="85" t="s">
        <v>567</v>
      </c>
      <c r="H107" s="68" t="s">
        <v>566</v>
      </c>
      <c r="I107" s="87"/>
    </row>
    <row r="108" spans="2:9" x14ac:dyDescent="0.2">
      <c r="B108" s="84">
        <f>-B13</f>
        <v>-444797</v>
      </c>
      <c r="D108" s="85" t="s">
        <v>565</v>
      </c>
      <c r="E108" s="86" t="s">
        <v>564</v>
      </c>
      <c r="F108" s="82"/>
      <c r="G108" s="85"/>
      <c r="H108" s="67" t="s">
        <v>563</v>
      </c>
      <c r="I108" s="87">
        <f>B92</f>
        <v>319837</v>
      </c>
    </row>
    <row r="109" spans="2:9" x14ac:dyDescent="0.2">
      <c r="B109" s="84">
        <v>6957</v>
      </c>
      <c r="D109" s="95" t="s">
        <v>562</v>
      </c>
      <c r="E109" s="85" t="s">
        <v>561</v>
      </c>
      <c r="F109" s="82"/>
      <c r="H109" s="104"/>
      <c r="I109" s="105"/>
    </row>
    <row r="110" spans="2:9" x14ac:dyDescent="0.2">
      <c r="B110" s="84">
        <v>0</v>
      </c>
      <c r="D110" s="85" t="s">
        <v>560</v>
      </c>
      <c r="E110" s="85" t="s">
        <v>559</v>
      </c>
      <c r="F110" s="82"/>
      <c r="G110" s="93"/>
      <c r="I110" s="87"/>
    </row>
    <row r="111" spans="2:9" x14ac:dyDescent="0.2">
      <c r="B111" s="84">
        <v>-1033</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385361</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319837</v>
      </c>
      <c r="C115" s="78"/>
      <c r="D115" s="78" t="s">
        <v>553</v>
      </c>
      <c r="E115" s="106"/>
      <c r="F115" s="91"/>
      <c r="G115" s="78" t="s">
        <v>553</v>
      </c>
      <c r="H115" s="78"/>
      <c r="I115" s="92">
        <f>I108</f>
        <v>319837</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385361</v>
      </c>
    </row>
    <row r="123" spans="2:9" ht="15" x14ac:dyDescent="0.2">
      <c r="B123" s="84">
        <f>B125+B128+B131+B134+B137+B142+B143+B144</f>
        <v>291234</v>
      </c>
      <c r="C123" s="79"/>
      <c r="D123" s="58"/>
      <c r="E123" s="85" t="s">
        <v>548</v>
      </c>
      <c r="F123" s="58"/>
      <c r="G123" s="58"/>
      <c r="H123" s="58"/>
      <c r="I123" s="87">
        <f>I125+I128+I131+I134+I137+I142+I143+I144</f>
        <v>-94127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298229</v>
      </c>
      <c r="E128" s="85" t="s">
        <v>544</v>
      </c>
      <c r="I128" s="87">
        <f>I129+I130</f>
        <v>5952</v>
      </c>
    </row>
    <row r="129" spans="2:9" x14ac:dyDescent="0.2">
      <c r="B129" s="84">
        <v>317770</v>
      </c>
      <c r="E129" s="85" t="s">
        <v>543</v>
      </c>
      <c r="I129" s="87">
        <v>0</v>
      </c>
    </row>
    <row r="130" spans="2:9" x14ac:dyDescent="0.2">
      <c r="B130" s="84">
        <v>-19541</v>
      </c>
      <c r="E130" s="85" t="s">
        <v>542</v>
      </c>
      <c r="I130" s="87">
        <v>5952</v>
      </c>
    </row>
    <row r="131" spans="2:9" x14ac:dyDescent="0.2">
      <c r="B131" s="84">
        <f>B132+B133</f>
        <v>2679</v>
      </c>
      <c r="E131" s="85" t="s">
        <v>541</v>
      </c>
      <c r="I131" s="87">
        <f>I132+I133</f>
        <v>-445</v>
      </c>
    </row>
    <row r="132" spans="2:9" x14ac:dyDescent="0.2">
      <c r="B132" s="84">
        <v>-1310</v>
      </c>
      <c r="E132" s="85" t="s">
        <v>540</v>
      </c>
      <c r="I132" s="87">
        <v>498752</v>
      </c>
    </row>
    <row r="133" spans="2:9" x14ac:dyDescent="0.2">
      <c r="B133" s="84">
        <v>3989</v>
      </c>
      <c r="E133" s="85" t="s">
        <v>539</v>
      </c>
      <c r="I133" s="87">
        <v>-499197</v>
      </c>
    </row>
    <row r="134" spans="2:9" x14ac:dyDescent="0.2">
      <c r="B134" s="84">
        <f>B135+B136</f>
        <v>25656</v>
      </c>
      <c r="E134" s="85" t="s">
        <v>538</v>
      </c>
      <c r="I134" s="87">
        <f>I135+I136</f>
        <v>-113178</v>
      </c>
    </row>
    <row r="135" spans="2:9" x14ac:dyDescent="0.2">
      <c r="B135" s="84">
        <v>-3072</v>
      </c>
      <c r="E135" s="85" t="s">
        <v>537</v>
      </c>
      <c r="I135" s="87">
        <v>-50953</v>
      </c>
    </row>
    <row r="136" spans="2:9" x14ac:dyDescent="0.2">
      <c r="B136" s="84">
        <v>28728</v>
      </c>
      <c r="E136" s="85" t="s">
        <v>536</v>
      </c>
      <c r="I136" s="87">
        <v>-62225</v>
      </c>
    </row>
    <row r="137" spans="2:9" x14ac:dyDescent="0.2">
      <c r="B137" s="84">
        <f>B138+B141</f>
        <v>-35</v>
      </c>
      <c r="E137" s="107" t="s">
        <v>535</v>
      </c>
      <c r="I137" s="87">
        <f>I138+I141</f>
        <v>26852</v>
      </c>
    </row>
    <row r="138" spans="2:9" x14ac:dyDescent="0.2">
      <c r="B138" s="84">
        <f>B139+B140</f>
        <v>-35</v>
      </c>
      <c r="E138" s="107" t="s">
        <v>534</v>
      </c>
      <c r="I138" s="87">
        <f>I139+I140</f>
        <v>26852</v>
      </c>
    </row>
    <row r="139" spans="2:9" x14ac:dyDescent="0.2">
      <c r="B139" s="84">
        <v>-35</v>
      </c>
      <c r="E139" s="107" t="s">
        <v>533</v>
      </c>
      <c r="I139" s="87">
        <v>26852</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-4</v>
      </c>
      <c r="C143" s="85" t="s">
        <v>529</v>
      </c>
      <c r="E143" s="85" t="s">
        <v>529</v>
      </c>
      <c r="I143" s="87">
        <v>1242</v>
      </c>
    </row>
    <row r="144" spans="2:9" x14ac:dyDescent="0.2">
      <c r="B144" s="84">
        <f>B145+B146</f>
        <v>-35291</v>
      </c>
      <c r="C144" s="85" t="s">
        <v>528</v>
      </c>
      <c r="E144" s="85" t="s">
        <v>528</v>
      </c>
      <c r="I144" s="87">
        <f>I145+I146</f>
        <v>-14550</v>
      </c>
    </row>
    <row r="145" spans="2:9" x14ac:dyDescent="0.2">
      <c r="B145" s="84">
        <v>24284</v>
      </c>
      <c r="C145" s="85" t="s">
        <v>527</v>
      </c>
      <c r="E145" s="85" t="s">
        <v>527</v>
      </c>
      <c r="I145" s="87">
        <v>-8275</v>
      </c>
    </row>
    <row r="146" spans="2:9" x14ac:dyDescent="0.2">
      <c r="B146" s="89">
        <v>-59575</v>
      </c>
      <c r="C146" s="108" t="s">
        <v>526</v>
      </c>
      <c r="D146" s="109"/>
      <c r="E146" s="108" t="s">
        <v>526</v>
      </c>
      <c r="F146" s="109"/>
      <c r="G146" s="109"/>
      <c r="H146" s="109"/>
      <c r="I146" s="92">
        <v>-6275</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718</v>
      </c>
      <c r="D3" s="128"/>
      <c r="E3" s="132"/>
      <c r="F3" s="128"/>
      <c r="G3" s="128"/>
      <c r="H3" s="128"/>
      <c r="I3" s="128"/>
      <c r="J3" s="128"/>
      <c r="K3" s="128"/>
      <c r="L3" s="128"/>
      <c r="M3" s="128"/>
      <c r="N3" s="133"/>
    </row>
    <row r="4" spans="2:14" s="131" customFormat="1" ht="15" customHeight="1" x14ac:dyDescent="0.25">
      <c r="B4" s="76" t="s">
        <v>717</v>
      </c>
      <c r="D4" s="128"/>
      <c r="E4" s="132"/>
      <c r="F4" s="128"/>
      <c r="G4" s="128"/>
      <c r="H4" s="128"/>
      <c r="I4" s="128"/>
      <c r="J4" s="128"/>
      <c r="K4" s="128"/>
      <c r="L4" s="128"/>
      <c r="M4" s="128"/>
      <c r="N4" s="133"/>
    </row>
    <row r="5" spans="2:14" s="134" customFormat="1" ht="15" customHeight="1" x14ac:dyDescent="0.2">
      <c r="B5" s="76" t="s">
        <v>716</v>
      </c>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177788</v>
      </c>
      <c r="D11" s="81" t="s">
        <v>645</v>
      </c>
      <c r="E11" s="85" t="s">
        <v>644</v>
      </c>
      <c r="F11" s="82"/>
      <c r="G11" s="83" t="s">
        <v>643</v>
      </c>
      <c r="H11" s="86" t="s">
        <v>642</v>
      </c>
      <c r="I11" s="87">
        <f>I12+I13</f>
        <v>244553</v>
      </c>
    </row>
    <row r="12" spans="2:14" x14ac:dyDescent="0.2">
      <c r="B12" s="84">
        <f>I11-B11</f>
        <v>66765</v>
      </c>
      <c r="D12" s="85" t="s">
        <v>632</v>
      </c>
      <c r="E12" s="66" t="s">
        <v>631</v>
      </c>
      <c r="F12" s="82"/>
      <c r="G12" s="88" t="s">
        <v>641</v>
      </c>
      <c r="H12" s="83"/>
      <c r="I12" s="87">
        <v>244501</v>
      </c>
    </row>
    <row r="13" spans="2:14" x14ac:dyDescent="0.2">
      <c r="B13" s="84">
        <v>21681</v>
      </c>
      <c r="D13" s="81" t="s">
        <v>640</v>
      </c>
      <c r="E13" s="85" t="s">
        <v>564</v>
      </c>
      <c r="F13" s="82"/>
      <c r="G13" s="88" t="s">
        <v>639</v>
      </c>
      <c r="I13" s="87">
        <v>52</v>
      </c>
    </row>
    <row r="14" spans="2:14" x14ac:dyDescent="0.2">
      <c r="B14" s="84">
        <f>B12-B13</f>
        <v>45084</v>
      </c>
      <c r="D14" s="81" t="s">
        <v>638</v>
      </c>
      <c r="E14" s="66" t="s">
        <v>637</v>
      </c>
      <c r="F14" s="82"/>
      <c r="G14" s="88"/>
      <c r="H14" s="83"/>
      <c r="I14" s="87"/>
    </row>
    <row r="15" spans="2:14" ht="7.15" customHeight="1" x14ac:dyDescent="0.2">
      <c r="B15" s="84"/>
      <c r="F15" s="82"/>
      <c r="G15" s="83"/>
      <c r="H15" s="83"/>
      <c r="I15" s="87"/>
    </row>
    <row r="16" spans="2:14" x14ac:dyDescent="0.2">
      <c r="B16" s="89">
        <f>B11+B12</f>
        <v>244553</v>
      </c>
      <c r="C16" s="78"/>
      <c r="D16" s="90" t="s">
        <v>553</v>
      </c>
      <c r="E16" s="78"/>
      <c r="F16" s="91"/>
      <c r="G16" s="90" t="s">
        <v>553</v>
      </c>
      <c r="H16" s="78"/>
      <c r="I16" s="92">
        <f>I11</f>
        <v>244553</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18384</v>
      </c>
      <c r="D26" s="81" t="s">
        <v>634</v>
      </c>
      <c r="E26" s="85" t="s">
        <v>633</v>
      </c>
      <c r="F26" s="82"/>
      <c r="G26" s="88" t="s">
        <v>632</v>
      </c>
      <c r="H26" s="68" t="s">
        <v>631</v>
      </c>
      <c r="I26" s="87">
        <f>+B12</f>
        <v>66765</v>
      </c>
    </row>
    <row r="27" spans="2:9" x14ac:dyDescent="0.2">
      <c r="B27" s="84">
        <v>16638</v>
      </c>
      <c r="D27" s="85" t="s">
        <v>630</v>
      </c>
      <c r="F27" s="82"/>
      <c r="G27" s="83"/>
      <c r="H27" s="83"/>
      <c r="I27" s="87"/>
    </row>
    <row r="28" spans="2:9" x14ac:dyDescent="0.2">
      <c r="B28" s="84">
        <f>B29+B30</f>
        <v>1746</v>
      </c>
      <c r="D28" s="85" t="s">
        <v>629</v>
      </c>
      <c r="F28" s="82"/>
      <c r="G28" s="83"/>
      <c r="H28" s="83"/>
      <c r="I28" s="87"/>
    </row>
    <row r="29" spans="2:9" x14ac:dyDescent="0.2">
      <c r="B29" s="84">
        <v>1746</v>
      </c>
      <c r="D29" s="85" t="s">
        <v>628</v>
      </c>
      <c r="F29" s="82"/>
      <c r="G29" s="83"/>
      <c r="H29" s="83"/>
      <c r="I29" s="87"/>
    </row>
    <row r="30" spans="2:9" x14ac:dyDescent="0.2">
      <c r="B30" s="84">
        <v>0</v>
      </c>
      <c r="D30" s="85" t="s">
        <v>627</v>
      </c>
      <c r="F30" s="82"/>
      <c r="G30" s="83"/>
      <c r="H30" s="83"/>
      <c r="I30" s="87"/>
    </row>
    <row r="31" spans="2:9" ht="12.75" customHeight="1" x14ac:dyDescent="0.2">
      <c r="B31" s="84">
        <v>4124</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44257</v>
      </c>
      <c r="D33" s="85" t="s">
        <v>621</v>
      </c>
      <c r="E33" s="66" t="s">
        <v>620</v>
      </c>
      <c r="F33" s="82"/>
      <c r="G33" s="83"/>
      <c r="H33" s="83"/>
      <c r="I33" s="87"/>
    </row>
    <row r="34" spans="2:9" x14ac:dyDescent="0.2">
      <c r="B34" s="84"/>
      <c r="F34" s="82"/>
      <c r="G34" s="83"/>
      <c r="H34" s="83"/>
      <c r="I34" s="87"/>
    </row>
    <row r="35" spans="2:9" x14ac:dyDescent="0.2">
      <c r="B35" s="89">
        <f>B26+B31+B32+B33</f>
        <v>66765</v>
      </c>
      <c r="C35" s="78"/>
      <c r="D35" s="90" t="s">
        <v>553</v>
      </c>
      <c r="E35" s="78"/>
      <c r="F35" s="91"/>
      <c r="G35" s="90" t="s">
        <v>553</v>
      </c>
      <c r="H35" s="78"/>
      <c r="I35" s="92">
        <f>I26</f>
        <v>66765</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4277</v>
      </c>
      <c r="D42" s="81" t="s">
        <v>619</v>
      </c>
      <c r="E42" s="88" t="s">
        <v>618</v>
      </c>
      <c r="F42" s="82"/>
      <c r="G42" s="85" t="s">
        <v>621</v>
      </c>
      <c r="H42" s="66" t="s">
        <v>620</v>
      </c>
      <c r="I42" s="87">
        <f>+B33</f>
        <v>44257</v>
      </c>
    </row>
    <row r="43" spans="2:9" ht="15" x14ac:dyDescent="0.2">
      <c r="B43" s="84">
        <v>4277</v>
      </c>
      <c r="C43" s="58"/>
      <c r="D43" s="95" t="s">
        <v>617</v>
      </c>
      <c r="F43" s="62"/>
      <c r="G43" s="79" t="s">
        <v>619</v>
      </c>
      <c r="H43" s="96" t="s">
        <v>618</v>
      </c>
      <c r="I43" s="87">
        <f>I44+I45+I47+I48+I49</f>
        <v>441</v>
      </c>
    </row>
    <row r="44" spans="2:9" x14ac:dyDescent="0.2">
      <c r="B44" s="84">
        <v>0</v>
      </c>
      <c r="D44" s="85" t="s">
        <v>616</v>
      </c>
      <c r="F44" s="82"/>
      <c r="G44" s="95" t="s">
        <v>617</v>
      </c>
      <c r="I44" s="87">
        <v>441</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40421</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44698</v>
      </c>
      <c r="C52" s="78"/>
      <c r="D52" s="78" t="s">
        <v>553</v>
      </c>
      <c r="E52" s="78"/>
      <c r="F52" s="91"/>
      <c r="G52" s="78" t="s">
        <v>553</v>
      </c>
      <c r="H52" s="78"/>
      <c r="I52" s="92">
        <f>I42+I43+I50</f>
        <v>44698</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3851</v>
      </c>
      <c r="D59" s="81" t="s">
        <v>609</v>
      </c>
      <c r="E59" s="86" t="s">
        <v>608</v>
      </c>
      <c r="F59" s="82"/>
      <c r="G59" s="88" t="s">
        <v>607</v>
      </c>
      <c r="H59" s="66" t="s">
        <v>606</v>
      </c>
      <c r="I59" s="87">
        <f>+B49</f>
        <v>40421</v>
      </c>
    </row>
    <row r="60" spans="2:9" x14ac:dyDescent="0.2">
      <c r="B60" s="84">
        <v>3851</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155</v>
      </c>
    </row>
    <row r="64" spans="2:9" x14ac:dyDescent="0.2">
      <c r="B64" s="84">
        <f>B65+B66+B67</f>
        <v>72</v>
      </c>
      <c r="D64" s="81" t="s">
        <v>597</v>
      </c>
      <c r="E64" s="81" t="s">
        <v>596</v>
      </c>
      <c r="F64" s="82"/>
      <c r="G64" s="85" t="s">
        <v>595</v>
      </c>
      <c r="I64" s="87">
        <v>0</v>
      </c>
    </row>
    <row r="65" spans="2:9" x14ac:dyDescent="0.2">
      <c r="B65" s="84">
        <v>8</v>
      </c>
      <c r="D65" s="85" t="s">
        <v>595</v>
      </c>
      <c r="F65" s="82"/>
      <c r="G65" s="88" t="s">
        <v>594</v>
      </c>
      <c r="I65" s="87">
        <v>3</v>
      </c>
    </row>
    <row r="66" spans="2:9" x14ac:dyDescent="0.2">
      <c r="B66" s="84">
        <v>0</v>
      </c>
      <c r="D66" s="85" t="s">
        <v>594</v>
      </c>
      <c r="F66" s="82"/>
      <c r="G66" s="88" t="s">
        <v>593</v>
      </c>
      <c r="I66" s="87">
        <v>152</v>
      </c>
    </row>
    <row r="67" spans="2:9" x14ac:dyDescent="0.2">
      <c r="B67" s="84">
        <v>64</v>
      </c>
      <c r="D67" s="85" t="s">
        <v>593</v>
      </c>
      <c r="F67" s="82"/>
      <c r="G67" s="83"/>
      <c r="H67" s="83"/>
      <c r="I67" s="87"/>
    </row>
    <row r="68" spans="2:9" x14ac:dyDescent="0.2">
      <c r="B68" s="84">
        <f>I70-B59-B62-B64</f>
        <v>36653</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40576</v>
      </c>
      <c r="C70" s="78"/>
      <c r="D70" s="78" t="s">
        <v>553</v>
      </c>
      <c r="E70" s="78"/>
      <c r="F70" s="91"/>
      <c r="G70" s="78" t="s">
        <v>553</v>
      </c>
      <c r="H70" s="78"/>
      <c r="I70" s="92">
        <f>I59+I60+I63</f>
        <v>40576</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36653</v>
      </c>
    </row>
    <row r="78" spans="2:9" x14ac:dyDescent="0.2">
      <c r="B78" s="84"/>
      <c r="E78" s="85" t="s">
        <v>585</v>
      </c>
      <c r="F78" s="82"/>
      <c r="G78" s="88"/>
      <c r="H78" s="85"/>
      <c r="I78" s="87"/>
    </row>
    <row r="79" spans="2:9" x14ac:dyDescent="0.2">
      <c r="B79" s="84">
        <f>I82-B77</f>
        <v>36653</v>
      </c>
      <c r="D79" s="85" t="s">
        <v>580</v>
      </c>
      <c r="E79" s="68" t="s">
        <v>584</v>
      </c>
      <c r="F79" s="82"/>
      <c r="G79" s="83"/>
      <c r="H79" s="83"/>
      <c r="I79" s="87"/>
    </row>
    <row r="80" spans="2:9" x14ac:dyDescent="0.2">
      <c r="B80" s="84">
        <f>B79-B13</f>
        <v>14972</v>
      </c>
      <c r="D80" s="85" t="s">
        <v>583</v>
      </c>
      <c r="E80" s="66" t="s">
        <v>579</v>
      </c>
      <c r="F80" s="82"/>
      <c r="G80" s="83"/>
      <c r="H80" s="83"/>
      <c r="I80" s="87"/>
    </row>
    <row r="81" spans="2:9" x14ac:dyDescent="0.2">
      <c r="B81" s="84"/>
      <c r="F81" s="82"/>
      <c r="G81" s="83"/>
      <c r="H81" s="83"/>
      <c r="I81" s="87"/>
    </row>
    <row r="82" spans="2:9" x14ac:dyDescent="0.2">
      <c r="B82" s="89">
        <f>B77+B79</f>
        <v>36653</v>
      </c>
      <c r="C82" s="78"/>
      <c r="D82" s="78" t="s">
        <v>553</v>
      </c>
      <c r="E82" s="78"/>
      <c r="F82" s="91"/>
      <c r="G82" s="78" t="s">
        <v>553</v>
      </c>
      <c r="H82" s="78"/>
      <c r="I82" s="92">
        <f>I77</f>
        <v>36653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17317</v>
      </c>
      <c r="D92" s="85" t="s">
        <v>567</v>
      </c>
      <c r="E92" s="66" t="s">
        <v>566</v>
      </c>
      <c r="F92" s="82"/>
      <c r="G92" s="85" t="s">
        <v>580</v>
      </c>
      <c r="H92" s="66" t="s">
        <v>579</v>
      </c>
      <c r="I92" s="87">
        <f>+B80</f>
        <v>14972</v>
      </c>
    </row>
    <row r="93" spans="2:9" x14ac:dyDescent="0.2">
      <c r="B93" s="84"/>
      <c r="E93" s="68" t="s">
        <v>563</v>
      </c>
      <c r="F93" s="82"/>
      <c r="G93" s="88" t="s">
        <v>578</v>
      </c>
      <c r="H93" s="81" t="s">
        <v>577</v>
      </c>
      <c r="I93" s="87">
        <f>I94+I95</f>
        <v>2345</v>
      </c>
    </row>
    <row r="94" spans="2:9" x14ac:dyDescent="0.2">
      <c r="B94" s="84"/>
      <c r="E94" s="85"/>
      <c r="F94" s="82"/>
      <c r="G94" s="88" t="s">
        <v>576</v>
      </c>
      <c r="I94" s="87">
        <v>1151</v>
      </c>
    </row>
    <row r="95" spans="2:9" x14ac:dyDescent="0.2">
      <c r="B95" s="84"/>
      <c r="E95" s="85"/>
      <c r="F95" s="82"/>
      <c r="G95" s="88" t="s">
        <v>575</v>
      </c>
      <c r="I95" s="87">
        <v>1194</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17317</v>
      </c>
      <c r="C99" s="78"/>
      <c r="D99" s="78" t="s">
        <v>553</v>
      </c>
      <c r="E99" s="78"/>
      <c r="F99" s="91"/>
      <c r="G99" s="78" t="s">
        <v>553</v>
      </c>
      <c r="H99" s="78"/>
      <c r="I99" s="92">
        <f>I92+I93+I96</f>
        <v>17317</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28111</v>
      </c>
      <c r="D106" s="85" t="s">
        <v>570</v>
      </c>
      <c r="E106" s="103" t="s">
        <v>569</v>
      </c>
      <c r="F106" s="82"/>
      <c r="G106" s="83"/>
      <c r="H106" s="83"/>
      <c r="I106" s="82"/>
    </row>
    <row r="107" spans="2:9" x14ac:dyDescent="0.2">
      <c r="B107" s="84">
        <v>28110</v>
      </c>
      <c r="D107" s="85" t="s">
        <v>568</v>
      </c>
      <c r="E107" s="85"/>
      <c r="F107" s="82"/>
      <c r="G107" s="85" t="s">
        <v>567</v>
      </c>
      <c r="H107" s="68" t="s">
        <v>566</v>
      </c>
      <c r="I107" s="87"/>
    </row>
    <row r="108" spans="2:9" x14ac:dyDescent="0.2">
      <c r="B108" s="84">
        <f>-B13</f>
        <v>-21681</v>
      </c>
      <c r="D108" s="85" t="s">
        <v>565</v>
      </c>
      <c r="E108" s="86" t="s">
        <v>564</v>
      </c>
      <c r="F108" s="82"/>
      <c r="G108" s="85"/>
      <c r="H108" s="67" t="s">
        <v>563</v>
      </c>
      <c r="I108" s="87">
        <f>B92</f>
        <v>17317</v>
      </c>
    </row>
    <row r="109" spans="2:9" x14ac:dyDescent="0.2">
      <c r="B109" s="84">
        <v>1</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10887</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17317</v>
      </c>
      <c r="C115" s="78"/>
      <c r="D115" s="78" t="s">
        <v>553</v>
      </c>
      <c r="E115" s="106"/>
      <c r="F115" s="91"/>
      <c r="G115" s="78" t="s">
        <v>553</v>
      </c>
      <c r="H115" s="78"/>
      <c r="I115" s="92">
        <f>I108</f>
        <v>17317</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10887</v>
      </c>
    </row>
    <row r="123" spans="2:9" ht="15" x14ac:dyDescent="0.2">
      <c r="B123" s="84">
        <f>B125+B128+B131+B134+B137+B142+B143+B144</f>
        <v>-8133</v>
      </c>
      <c r="C123" s="79"/>
      <c r="D123" s="58"/>
      <c r="E123" s="85" t="s">
        <v>548</v>
      </c>
      <c r="F123" s="58"/>
      <c r="G123" s="58"/>
      <c r="H123" s="58"/>
      <c r="I123" s="87">
        <f>I125+I128+I131+I134+I137+I142+I143+I144</f>
        <v>-19020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-6753</v>
      </c>
      <c r="E128" s="85" t="s">
        <v>544</v>
      </c>
      <c r="I128" s="87">
        <f>I129+I130</f>
        <v>16549</v>
      </c>
    </row>
    <row r="129" spans="2:9" x14ac:dyDescent="0.2">
      <c r="B129" s="84">
        <v>-9372</v>
      </c>
      <c r="E129" s="85" t="s">
        <v>543</v>
      </c>
      <c r="I129" s="87">
        <v>0</v>
      </c>
    </row>
    <row r="130" spans="2:9" x14ac:dyDescent="0.2">
      <c r="B130" s="84">
        <v>2619</v>
      </c>
      <c r="E130" s="85" t="s">
        <v>542</v>
      </c>
      <c r="I130" s="87">
        <v>16549</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-2632</v>
      </c>
      <c r="E134" s="85" t="s">
        <v>538</v>
      </c>
      <c r="I134" s="87">
        <f>I135+I136</f>
        <v>-25753</v>
      </c>
    </row>
    <row r="135" spans="2:9" x14ac:dyDescent="0.2">
      <c r="B135" s="84">
        <v>-2</v>
      </c>
      <c r="E135" s="85" t="s">
        <v>537</v>
      </c>
      <c r="I135" s="87">
        <v>-8337</v>
      </c>
    </row>
    <row r="136" spans="2:9" x14ac:dyDescent="0.2">
      <c r="B136" s="84">
        <v>-2630</v>
      </c>
      <c r="E136" s="85" t="s">
        <v>536</v>
      </c>
      <c r="I136" s="87">
        <v>-17416</v>
      </c>
    </row>
    <row r="137" spans="2:9" x14ac:dyDescent="0.2">
      <c r="B137" s="84">
        <f>B138+B141</f>
        <v>0</v>
      </c>
      <c r="E137" s="107" t="s">
        <v>535</v>
      </c>
      <c r="I137" s="87">
        <f>I138+I141</f>
        <v>13</v>
      </c>
    </row>
    <row r="138" spans="2:9" x14ac:dyDescent="0.2">
      <c r="B138" s="84">
        <f>B139+B140</f>
        <v>0</v>
      </c>
      <c r="E138" s="107" t="s">
        <v>534</v>
      </c>
      <c r="I138" s="87">
        <f>I139+I140</f>
        <v>13</v>
      </c>
    </row>
    <row r="139" spans="2:9" x14ac:dyDescent="0.2">
      <c r="B139" s="84">
        <v>0</v>
      </c>
      <c r="E139" s="107" t="s">
        <v>533</v>
      </c>
      <c r="I139" s="87">
        <v>13</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5</v>
      </c>
    </row>
    <row r="144" spans="2:9" x14ac:dyDescent="0.2">
      <c r="B144" s="84">
        <f>B145+B146</f>
        <v>1252</v>
      </c>
      <c r="C144" s="85" t="s">
        <v>528</v>
      </c>
      <c r="E144" s="85" t="s">
        <v>528</v>
      </c>
      <c r="I144" s="87">
        <f>I145+I146</f>
        <v>-9834</v>
      </c>
    </row>
    <row r="145" spans="2:9" x14ac:dyDescent="0.2">
      <c r="B145" s="84">
        <v>-4515</v>
      </c>
      <c r="C145" s="85" t="s">
        <v>527</v>
      </c>
      <c r="E145" s="85" t="s">
        <v>527</v>
      </c>
      <c r="I145" s="87">
        <v>-1249</v>
      </c>
    </row>
    <row r="146" spans="2:9" x14ac:dyDescent="0.2">
      <c r="B146" s="89">
        <v>5767</v>
      </c>
      <c r="C146" s="108" t="s">
        <v>526</v>
      </c>
      <c r="D146" s="109"/>
      <c r="E146" s="108" t="s">
        <v>526</v>
      </c>
      <c r="F146" s="109"/>
      <c r="G146" s="109"/>
      <c r="H146" s="109"/>
      <c r="I146" s="92">
        <v>-8585</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651</v>
      </c>
      <c r="D3" s="128"/>
      <c r="E3" s="132"/>
      <c r="F3" s="128"/>
      <c r="G3" s="128"/>
      <c r="H3" s="128"/>
      <c r="I3" s="128"/>
      <c r="J3" s="128"/>
      <c r="K3" s="128"/>
      <c r="L3" s="128"/>
      <c r="M3" s="128"/>
      <c r="N3" s="133"/>
    </row>
    <row r="4" spans="2:14" s="131" customFormat="1" ht="15" customHeight="1" x14ac:dyDescent="0.25">
      <c r="B4" s="76" t="s">
        <v>650</v>
      </c>
      <c r="D4" s="128"/>
      <c r="E4" s="132"/>
      <c r="F4" s="128"/>
      <c r="G4" s="128"/>
      <c r="H4" s="128"/>
      <c r="I4" s="128"/>
      <c r="J4" s="128"/>
      <c r="K4" s="128"/>
      <c r="L4" s="128"/>
      <c r="M4" s="128"/>
      <c r="N4" s="133"/>
    </row>
    <row r="5" spans="2:14" s="134" customFormat="1" ht="15" customHeight="1" x14ac:dyDescent="0.2">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3464866</v>
      </c>
      <c r="D11" s="81" t="s">
        <v>645</v>
      </c>
      <c r="E11" s="85" t="s">
        <v>644</v>
      </c>
      <c r="F11" s="82"/>
      <c r="G11" s="83" t="s">
        <v>643</v>
      </c>
      <c r="H11" s="86" t="s">
        <v>642</v>
      </c>
      <c r="I11" s="87">
        <f>I12+I13</f>
        <v>7859128</v>
      </c>
    </row>
    <row r="12" spans="2:14" x14ac:dyDescent="0.2">
      <c r="B12" s="84">
        <f>I11-B11</f>
        <v>4394262</v>
      </c>
      <c r="D12" s="85" t="s">
        <v>632</v>
      </c>
      <c r="E12" s="66" t="s">
        <v>631</v>
      </c>
      <c r="F12" s="82"/>
      <c r="G12" s="88" t="s">
        <v>641</v>
      </c>
      <c r="H12" s="83"/>
      <c r="I12" s="87">
        <v>7816692</v>
      </c>
    </row>
    <row r="13" spans="2:14" x14ac:dyDescent="0.2">
      <c r="B13" s="84">
        <v>939287</v>
      </c>
      <c r="D13" s="81" t="s">
        <v>640</v>
      </c>
      <c r="E13" s="85" t="s">
        <v>564</v>
      </c>
      <c r="F13" s="82"/>
      <c r="G13" s="88" t="s">
        <v>639</v>
      </c>
      <c r="I13" s="87">
        <v>42436</v>
      </c>
    </row>
    <row r="14" spans="2:14" x14ac:dyDescent="0.2">
      <c r="B14" s="84">
        <f>B12-B13</f>
        <v>3454975</v>
      </c>
      <c r="D14" s="81" t="s">
        <v>638</v>
      </c>
      <c r="E14" s="66" t="s">
        <v>637</v>
      </c>
      <c r="F14" s="82"/>
      <c r="G14" s="88"/>
      <c r="H14" s="83"/>
      <c r="I14" s="87"/>
    </row>
    <row r="15" spans="2:14" ht="7.15" customHeight="1" x14ac:dyDescent="0.2">
      <c r="B15" s="84"/>
      <c r="F15" s="82"/>
      <c r="G15" s="83"/>
      <c r="H15" s="83"/>
      <c r="I15" s="87"/>
    </row>
    <row r="16" spans="2:14" x14ac:dyDescent="0.2">
      <c r="B16" s="89">
        <f>B11+B12</f>
        <v>7859128</v>
      </c>
      <c r="C16" s="78"/>
      <c r="D16" s="90" t="s">
        <v>553</v>
      </c>
      <c r="E16" s="78"/>
      <c r="F16" s="91"/>
      <c r="G16" s="90" t="s">
        <v>553</v>
      </c>
      <c r="H16" s="78"/>
      <c r="I16" s="92">
        <f>I11</f>
        <v>7859128</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2788098</v>
      </c>
      <c r="D26" s="81" t="s">
        <v>634</v>
      </c>
      <c r="E26" s="85" t="s">
        <v>633</v>
      </c>
      <c r="F26" s="82"/>
      <c r="G26" s="88" t="s">
        <v>632</v>
      </c>
      <c r="H26" s="68" t="s">
        <v>631</v>
      </c>
      <c r="I26" s="87">
        <f>+B12</f>
        <v>4394262</v>
      </c>
    </row>
    <row r="27" spans="2:9" x14ac:dyDescent="0.2">
      <c r="B27" s="84">
        <v>2156699.7999999998</v>
      </c>
      <c r="D27" s="85" t="s">
        <v>630</v>
      </c>
      <c r="F27" s="82"/>
      <c r="G27" s="83"/>
      <c r="H27" s="83"/>
      <c r="I27" s="87"/>
    </row>
    <row r="28" spans="2:9" x14ac:dyDescent="0.2">
      <c r="B28" s="84">
        <f>B29+B30</f>
        <v>631398.19999999995</v>
      </c>
      <c r="D28" s="85" t="s">
        <v>629</v>
      </c>
      <c r="F28" s="82"/>
      <c r="G28" s="83"/>
      <c r="H28" s="83"/>
      <c r="I28" s="87"/>
    </row>
    <row r="29" spans="2:9" x14ac:dyDescent="0.2">
      <c r="B29" s="84">
        <v>629701.19999999995</v>
      </c>
      <c r="D29" s="85" t="s">
        <v>628</v>
      </c>
      <c r="F29" s="82"/>
      <c r="G29" s="83"/>
      <c r="H29" s="83"/>
      <c r="I29" s="87"/>
    </row>
    <row r="30" spans="2:9" x14ac:dyDescent="0.2">
      <c r="B30" s="84">
        <v>1697</v>
      </c>
      <c r="D30" s="85" t="s">
        <v>627</v>
      </c>
      <c r="F30" s="82"/>
      <c r="G30" s="83"/>
      <c r="H30" s="83"/>
      <c r="I30" s="87"/>
    </row>
    <row r="31" spans="2:9" ht="12.75" customHeight="1" x14ac:dyDescent="0.2">
      <c r="B31" s="84">
        <v>102236</v>
      </c>
      <c r="D31" s="81" t="s">
        <v>626</v>
      </c>
      <c r="E31" s="81" t="s">
        <v>625</v>
      </c>
      <c r="F31" s="82"/>
      <c r="G31" s="83"/>
      <c r="H31" s="83"/>
      <c r="I31" s="87"/>
    </row>
    <row r="32" spans="2:9" ht="12.75" customHeight="1" x14ac:dyDescent="0.2">
      <c r="B32" s="84">
        <v>-1030</v>
      </c>
      <c r="D32" s="81" t="s">
        <v>624</v>
      </c>
      <c r="E32" s="81" t="s">
        <v>623</v>
      </c>
      <c r="F32" s="82"/>
      <c r="G32" s="83"/>
      <c r="H32" s="83"/>
      <c r="I32" s="87"/>
    </row>
    <row r="33" spans="2:9" x14ac:dyDescent="0.2">
      <c r="B33" s="84">
        <f>I35-B26-B31-B32</f>
        <v>1504958</v>
      </c>
      <c r="D33" s="85" t="s">
        <v>621</v>
      </c>
      <c r="E33" s="66" t="s">
        <v>620</v>
      </c>
      <c r="F33" s="82"/>
      <c r="G33" s="83"/>
      <c r="H33" s="83"/>
      <c r="I33" s="87"/>
    </row>
    <row r="34" spans="2:9" x14ac:dyDescent="0.2">
      <c r="B34" s="84"/>
      <c r="F34" s="82"/>
      <c r="G34" s="83"/>
      <c r="H34" s="83"/>
      <c r="I34" s="87"/>
    </row>
    <row r="35" spans="2:9" x14ac:dyDescent="0.2">
      <c r="B35" s="89">
        <f>B26+B31+B32+B33</f>
        <v>4394262</v>
      </c>
      <c r="C35" s="78"/>
      <c r="D35" s="90" t="s">
        <v>553</v>
      </c>
      <c r="E35" s="78"/>
      <c r="F35" s="91"/>
      <c r="G35" s="90" t="s">
        <v>553</v>
      </c>
      <c r="H35" s="78"/>
      <c r="I35" s="92">
        <f>I26</f>
        <v>4394262</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271038</v>
      </c>
      <c r="D42" s="81" t="s">
        <v>619</v>
      </c>
      <c r="E42" s="88" t="s">
        <v>618</v>
      </c>
      <c r="F42" s="82"/>
      <c r="G42" s="85" t="s">
        <v>621</v>
      </c>
      <c r="H42" s="66" t="s">
        <v>620</v>
      </c>
      <c r="I42" s="87">
        <f>+B33</f>
        <v>1504958</v>
      </c>
    </row>
    <row r="43" spans="2:9" ht="15" x14ac:dyDescent="0.2">
      <c r="B43" s="84">
        <v>148478</v>
      </c>
      <c r="C43" s="58"/>
      <c r="D43" s="95" t="s">
        <v>617</v>
      </c>
      <c r="F43" s="62"/>
      <c r="G43" s="79" t="s">
        <v>619</v>
      </c>
      <c r="H43" s="96" t="s">
        <v>618</v>
      </c>
      <c r="I43" s="87">
        <f>I44+I45+I47+I48+I49</f>
        <v>36124</v>
      </c>
    </row>
    <row r="44" spans="2:9" x14ac:dyDescent="0.2">
      <c r="B44" s="84">
        <v>122560</v>
      </c>
      <c r="D44" s="85" t="s">
        <v>616</v>
      </c>
      <c r="F44" s="82"/>
      <c r="G44" s="95" t="s">
        <v>617</v>
      </c>
      <c r="I44" s="87">
        <v>31882</v>
      </c>
    </row>
    <row r="45" spans="2:9" x14ac:dyDescent="0.2">
      <c r="B45" s="84">
        <v>0</v>
      </c>
      <c r="D45" s="85" t="s">
        <v>615</v>
      </c>
      <c r="E45" s="80"/>
      <c r="F45" s="82"/>
      <c r="G45" s="85" t="s">
        <v>616</v>
      </c>
      <c r="I45" s="87">
        <v>4242</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1270044</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1541082</v>
      </c>
      <c r="C52" s="78"/>
      <c r="D52" s="78" t="s">
        <v>553</v>
      </c>
      <c r="E52" s="78"/>
      <c r="F52" s="91"/>
      <c r="G52" s="78" t="s">
        <v>553</v>
      </c>
      <c r="H52" s="78"/>
      <c r="I52" s="92">
        <f>I42+I43+I50</f>
        <v>1541082</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34203</v>
      </c>
      <c r="D59" s="81" t="s">
        <v>609</v>
      </c>
      <c r="E59" s="86" t="s">
        <v>608</v>
      </c>
      <c r="F59" s="82"/>
      <c r="G59" s="88" t="s">
        <v>607</v>
      </c>
      <c r="H59" s="66" t="s">
        <v>606</v>
      </c>
      <c r="I59" s="87">
        <f>+B49</f>
        <v>1270044</v>
      </c>
    </row>
    <row r="60" spans="2:9" x14ac:dyDescent="0.2">
      <c r="B60" s="84">
        <v>34203</v>
      </c>
      <c r="D60" s="85" t="s">
        <v>605</v>
      </c>
      <c r="F60" s="82"/>
      <c r="G60" s="88" t="s">
        <v>604</v>
      </c>
      <c r="H60" s="85"/>
      <c r="I60" s="87">
        <f>I61+I62</f>
        <v>1697</v>
      </c>
    </row>
    <row r="61" spans="2:9" x14ac:dyDescent="0.2">
      <c r="B61" s="84">
        <v>0</v>
      </c>
      <c r="D61" s="85" t="s">
        <v>603</v>
      </c>
      <c r="F61" s="82"/>
      <c r="G61" s="88" t="s">
        <v>602</v>
      </c>
      <c r="I61" s="87">
        <v>0</v>
      </c>
    </row>
    <row r="62" spans="2:9" x14ac:dyDescent="0.2">
      <c r="B62" s="84">
        <v>1697</v>
      </c>
      <c r="D62" s="81" t="s">
        <v>601</v>
      </c>
      <c r="E62" s="85" t="s">
        <v>600</v>
      </c>
      <c r="F62" s="82"/>
      <c r="G62" s="88" t="s">
        <v>599</v>
      </c>
      <c r="I62" s="87">
        <v>1697</v>
      </c>
    </row>
    <row r="63" spans="2:9" x14ac:dyDescent="0.2">
      <c r="B63" s="84"/>
      <c r="E63" s="85" t="s">
        <v>598</v>
      </c>
      <c r="F63" s="82"/>
      <c r="G63" s="83" t="s">
        <v>597</v>
      </c>
      <c r="H63" s="81" t="s">
        <v>596</v>
      </c>
      <c r="I63" s="87">
        <f>I64+I65+I66</f>
        <v>17603</v>
      </c>
    </row>
    <row r="64" spans="2:9" x14ac:dyDescent="0.2">
      <c r="B64" s="84">
        <f>B65+B66+B67</f>
        <v>33739</v>
      </c>
      <c r="D64" s="81" t="s">
        <v>597</v>
      </c>
      <c r="E64" s="81" t="s">
        <v>596</v>
      </c>
      <c r="F64" s="82"/>
      <c r="G64" s="85" t="s">
        <v>595</v>
      </c>
      <c r="I64" s="87">
        <v>0</v>
      </c>
    </row>
    <row r="65" spans="2:9" x14ac:dyDescent="0.2">
      <c r="B65" s="84">
        <v>14965</v>
      </c>
      <c r="D65" s="85" t="s">
        <v>595</v>
      </c>
      <c r="F65" s="82"/>
      <c r="G65" s="88" t="s">
        <v>594</v>
      </c>
      <c r="I65" s="87">
        <v>515</v>
      </c>
    </row>
    <row r="66" spans="2:9" x14ac:dyDescent="0.2">
      <c r="B66" s="84">
        <v>0</v>
      </c>
      <c r="D66" s="85" t="s">
        <v>594</v>
      </c>
      <c r="F66" s="82"/>
      <c r="G66" s="88" t="s">
        <v>593</v>
      </c>
      <c r="I66" s="87">
        <v>17088</v>
      </c>
    </row>
    <row r="67" spans="2:9" x14ac:dyDescent="0.2">
      <c r="B67" s="84">
        <v>18774</v>
      </c>
      <c r="D67" s="85" t="s">
        <v>593</v>
      </c>
      <c r="F67" s="82"/>
      <c r="G67" s="83"/>
      <c r="H67" s="83"/>
      <c r="I67" s="87"/>
    </row>
    <row r="68" spans="2:9" x14ac:dyDescent="0.2">
      <c r="B68" s="84">
        <f>I70-B59-B62-B64</f>
        <v>1219705</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1289344</v>
      </c>
      <c r="C70" s="78"/>
      <c r="D70" s="78" t="s">
        <v>553</v>
      </c>
      <c r="E70" s="78"/>
      <c r="F70" s="91"/>
      <c r="G70" s="78" t="s">
        <v>553</v>
      </c>
      <c r="H70" s="78"/>
      <c r="I70" s="92">
        <f>I59+I60+I63</f>
        <v>1289344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1219705</v>
      </c>
    </row>
    <row r="78" spans="2:9" x14ac:dyDescent="0.2">
      <c r="B78" s="84"/>
      <c r="E78" s="85" t="s">
        <v>585</v>
      </c>
      <c r="F78" s="82"/>
      <c r="G78" s="88"/>
      <c r="H78" s="85"/>
      <c r="I78" s="87"/>
    </row>
    <row r="79" spans="2:9" x14ac:dyDescent="0.2">
      <c r="B79" s="84">
        <f>I82-B77</f>
        <v>1219705</v>
      </c>
      <c r="D79" s="85" t="s">
        <v>580</v>
      </c>
      <c r="E79" s="68" t="s">
        <v>584</v>
      </c>
      <c r="F79" s="82"/>
      <c r="G79" s="83"/>
      <c r="H79" s="83"/>
      <c r="I79" s="87"/>
    </row>
    <row r="80" spans="2:9" x14ac:dyDescent="0.2">
      <c r="B80" s="84">
        <f>B79-B13</f>
        <v>280418</v>
      </c>
      <c r="D80" s="85" t="s">
        <v>583</v>
      </c>
      <c r="E80" s="66" t="s">
        <v>579</v>
      </c>
      <c r="F80" s="82"/>
      <c r="G80" s="83"/>
      <c r="H80" s="83"/>
      <c r="I80" s="87"/>
    </row>
    <row r="81" spans="2:9" x14ac:dyDescent="0.2">
      <c r="B81" s="84"/>
      <c r="F81" s="82"/>
      <c r="G81" s="83"/>
      <c r="H81" s="83"/>
      <c r="I81" s="87"/>
    </row>
    <row r="82" spans="2:9" x14ac:dyDescent="0.2">
      <c r="B82" s="89">
        <f>B77+B79</f>
        <v>1219705</v>
      </c>
      <c r="C82" s="78"/>
      <c r="D82" s="78" t="s">
        <v>553</v>
      </c>
      <c r="E82" s="78"/>
      <c r="F82" s="91"/>
      <c r="G82" s="78" t="s">
        <v>553</v>
      </c>
      <c r="H82" s="78"/>
      <c r="I82" s="92">
        <f>I77</f>
        <v>1219705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623162</v>
      </c>
      <c r="D92" s="85" t="s">
        <v>567</v>
      </c>
      <c r="E92" s="66" t="s">
        <v>566</v>
      </c>
      <c r="F92" s="82"/>
      <c r="G92" s="85" t="s">
        <v>580</v>
      </c>
      <c r="H92" s="66" t="s">
        <v>579</v>
      </c>
      <c r="I92" s="87">
        <f>+B80</f>
        <v>280418</v>
      </c>
    </row>
    <row r="93" spans="2:9" x14ac:dyDescent="0.2">
      <c r="B93" s="84"/>
      <c r="E93" s="68" t="s">
        <v>563</v>
      </c>
      <c r="F93" s="82"/>
      <c r="G93" s="88" t="s">
        <v>578</v>
      </c>
      <c r="H93" s="81" t="s">
        <v>577</v>
      </c>
      <c r="I93" s="87">
        <f>I94+I95</f>
        <v>347974</v>
      </c>
    </row>
    <row r="94" spans="2:9" x14ac:dyDescent="0.2">
      <c r="B94" s="84"/>
      <c r="E94" s="85"/>
      <c r="F94" s="82"/>
      <c r="G94" s="88" t="s">
        <v>576</v>
      </c>
      <c r="I94" s="87">
        <v>263297</v>
      </c>
    </row>
    <row r="95" spans="2:9" x14ac:dyDescent="0.2">
      <c r="B95" s="84"/>
      <c r="E95" s="85"/>
      <c r="F95" s="82"/>
      <c r="G95" s="88" t="s">
        <v>575</v>
      </c>
      <c r="I95" s="87">
        <v>84677</v>
      </c>
    </row>
    <row r="96" spans="2:9" x14ac:dyDescent="0.2">
      <c r="B96" s="84"/>
      <c r="D96" s="85"/>
      <c r="F96" s="82"/>
      <c r="G96" s="88" t="s">
        <v>574</v>
      </c>
      <c r="H96" s="81" t="s">
        <v>573</v>
      </c>
      <c r="I96" s="87">
        <f>I97</f>
        <v>-5230</v>
      </c>
    </row>
    <row r="97" spans="2:9" x14ac:dyDescent="0.2">
      <c r="B97" s="98"/>
      <c r="C97" s="99"/>
      <c r="D97" s="99"/>
      <c r="E97" s="85"/>
      <c r="F97" s="100"/>
      <c r="G97" s="88" t="s">
        <v>572</v>
      </c>
      <c r="H97" s="101"/>
      <c r="I97" s="87">
        <v>-5230</v>
      </c>
    </row>
    <row r="98" spans="2:9" x14ac:dyDescent="0.2">
      <c r="B98" s="84"/>
      <c r="F98" s="82"/>
      <c r="G98" s="83"/>
      <c r="H98" s="83"/>
      <c r="I98" s="87"/>
    </row>
    <row r="99" spans="2:9" x14ac:dyDescent="0.2">
      <c r="B99" s="89">
        <f>B92</f>
        <v>623162</v>
      </c>
      <c r="C99" s="78"/>
      <c r="D99" s="78" t="s">
        <v>553</v>
      </c>
      <c r="E99" s="78"/>
      <c r="F99" s="91"/>
      <c r="G99" s="78" t="s">
        <v>553</v>
      </c>
      <c r="H99" s="78"/>
      <c r="I99" s="92">
        <f>I92+I93+I96</f>
        <v>623162</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970246</v>
      </c>
      <c r="D106" s="85" t="s">
        <v>570</v>
      </c>
      <c r="E106" s="103" t="s">
        <v>569</v>
      </c>
      <c r="F106" s="82"/>
      <c r="G106" s="83"/>
      <c r="H106" s="83"/>
      <c r="I106" s="82"/>
    </row>
    <row r="107" spans="2:9" x14ac:dyDescent="0.2">
      <c r="B107" s="84">
        <v>1007492</v>
      </c>
      <c r="D107" s="85" t="s">
        <v>568</v>
      </c>
      <c r="E107" s="85"/>
      <c r="F107" s="82"/>
      <c r="G107" s="85" t="s">
        <v>567</v>
      </c>
      <c r="H107" s="68" t="s">
        <v>566</v>
      </c>
      <c r="I107" s="87"/>
    </row>
    <row r="108" spans="2:9" x14ac:dyDescent="0.2">
      <c r="B108" s="84">
        <f>-B13</f>
        <v>-939287</v>
      </c>
      <c r="D108" s="85" t="s">
        <v>565</v>
      </c>
      <c r="E108" s="86" t="s">
        <v>564</v>
      </c>
      <c r="F108" s="82"/>
      <c r="G108" s="85"/>
      <c r="H108" s="67" t="s">
        <v>563</v>
      </c>
      <c r="I108" s="87">
        <f>B92</f>
        <v>623162</v>
      </c>
    </row>
    <row r="109" spans="2:9" x14ac:dyDescent="0.2">
      <c r="B109" s="84">
        <v>-37246</v>
      </c>
      <c r="D109" s="95" t="s">
        <v>562</v>
      </c>
      <c r="E109" s="85" t="s">
        <v>561</v>
      </c>
      <c r="F109" s="82"/>
      <c r="H109" s="104"/>
      <c r="I109" s="105"/>
    </row>
    <row r="110" spans="2:9" x14ac:dyDescent="0.2">
      <c r="B110" s="84">
        <v>0</v>
      </c>
      <c r="D110" s="85" t="s">
        <v>560</v>
      </c>
      <c r="E110" s="85" t="s">
        <v>559</v>
      </c>
      <c r="F110" s="82"/>
      <c r="G110" s="93"/>
      <c r="I110" s="87"/>
    </row>
    <row r="111" spans="2:9" x14ac:dyDescent="0.2">
      <c r="B111" s="84">
        <v>29716</v>
      </c>
      <c r="D111" s="95" t="s">
        <v>558</v>
      </c>
      <c r="E111" s="85" t="s">
        <v>557</v>
      </c>
      <c r="F111" s="82"/>
      <c r="H111" s="104"/>
      <c r="I111" s="105"/>
    </row>
    <row r="112" spans="2:9" x14ac:dyDescent="0.2">
      <c r="B112" s="84"/>
      <c r="D112" s="85"/>
      <c r="E112" s="85" t="s">
        <v>556</v>
      </c>
      <c r="F112" s="82"/>
      <c r="G112" s="93"/>
      <c r="I112" s="87"/>
    </row>
    <row r="113" spans="2:9" x14ac:dyDescent="0.2">
      <c r="B113" s="84">
        <f>I115-B106-B108-B111</f>
        <v>562487</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623162</v>
      </c>
      <c r="C115" s="78"/>
      <c r="D115" s="78" t="s">
        <v>553</v>
      </c>
      <c r="E115" s="106"/>
      <c r="F115" s="91"/>
      <c r="G115" s="78" t="s">
        <v>553</v>
      </c>
      <c r="H115" s="78"/>
      <c r="I115" s="92">
        <f>I108</f>
        <v>623162</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562487</v>
      </c>
    </row>
    <row r="123" spans="2:9" ht="15" x14ac:dyDescent="0.2">
      <c r="B123" s="84">
        <f>B125+B128+B131+B134+B137+B142+B143+B144</f>
        <v>366791</v>
      </c>
      <c r="C123" s="79"/>
      <c r="D123" s="58"/>
      <c r="E123" s="85" t="s">
        <v>548</v>
      </c>
      <c r="F123" s="58"/>
      <c r="G123" s="58"/>
      <c r="H123" s="58"/>
      <c r="I123" s="87">
        <f>I125+I128+I131+I134+I137+I142+I143+I144</f>
        <v>-195696</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315805</v>
      </c>
      <c r="E128" s="85" t="s">
        <v>544</v>
      </c>
      <c r="I128" s="87">
        <f>I129+I130</f>
        <v>63953</v>
      </c>
    </row>
    <row r="129" spans="2:9" x14ac:dyDescent="0.2">
      <c r="B129" s="84">
        <v>337465</v>
      </c>
      <c r="E129" s="85" t="s">
        <v>543</v>
      </c>
      <c r="I129" s="87">
        <v>0</v>
      </c>
    </row>
    <row r="130" spans="2:9" x14ac:dyDescent="0.2">
      <c r="B130" s="84">
        <v>-21660</v>
      </c>
      <c r="E130" s="85" t="s">
        <v>542</v>
      </c>
      <c r="I130" s="87">
        <v>63953</v>
      </c>
    </row>
    <row r="131" spans="2:9" x14ac:dyDescent="0.2">
      <c r="B131" s="84">
        <f>B132+B133</f>
        <v>-36327</v>
      </c>
      <c r="E131" s="85" t="s">
        <v>541</v>
      </c>
      <c r="I131" s="87">
        <f>I132+I133</f>
        <v>911</v>
      </c>
    </row>
    <row r="132" spans="2:9" x14ac:dyDescent="0.2">
      <c r="B132" s="84">
        <v>-29801</v>
      </c>
      <c r="E132" s="85" t="s">
        <v>540</v>
      </c>
      <c r="I132" s="87">
        <v>498659</v>
      </c>
    </row>
    <row r="133" spans="2:9" x14ac:dyDescent="0.2">
      <c r="B133" s="84">
        <v>-6526</v>
      </c>
      <c r="E133" s="85" t="s">
        <v>539</v>
      </c>
      <c r="I133" s="87">
        <v>-497748</v>
      </c>
    </row>
    <row r="134" spans="2:9" x14ac:dyDescent="0.2">
      <c r="B134" s="84">
        <f>B135+B136</f>
        <v>-2794</v>
      </c>
      <c r="E134" s="85" t="s">
        <v>538</v>
      </c>
      <c r="I134" s="87">
        <f>I135+I136</f>
        <v>-395617</v>
      </c>
    </row>
    <row r="135" spans="2:9" x14ac:dyDescent="0.2">
      <c r="B135" s="84">
        <v>-21099</v>
      </c>
      <c r="E135" s="85" t="s">
        <v>537</v>
      </c>
      <c r="I135" s="87">
        <v>-39270</v>
      </c>
    </row>
    <row r="136" spans="2:9" x14ac:dyDescent="0.2">
      <c r="B136" s="84">
        <v>18305</v>
      </c>
      <c r="E136" s="85" t="s">
        <v>536</v>
      </c>
      <c r="I136" s="87">
        <v>-356347</v>
      </c>
    </row>
    <row r="137" spans="2:9" x14ac:dyDescent="0.2">
      <c r="B137" s="84">
        <f>B138+B141</f>
        <v>-13531</v>
      </c>
      <c r="E137" s="107" t="s">
        <v>535</v>
      </c>
      <c r="I137" s="87">
        <f>I138+I141</f>
        <v>94195</v>
      </c>
    </row>
    <row r="138" spans="2:9" x14ac:dyDescent="0.2">
      <c r="B138" s="84">
        <f>B139+B140</f>
        <v>-1448</v>
      </c>
      <c r="E138" s="107" t="s">
        <v>534</v>
      </c>
      <c r="I138" s="87">
        <f>I139+I140</f>
        <v>94195</v>
      </c>
    </row>
    <row r="139" spans="2:9" x14ac:dyDescent="0.2">
      <c r="B139" s="84">
        <v>-1448</v>
      </c>
      <c r="E139" s="107" t="s">
        <v>533</v>
      </c>
      <c r="I139" s="87">
        <v>94195</v>
      </c>
    </row>
    <row r="140" spans="2:9" x14ac:dyDescent="0.2">
      <c r="B140" s="84">
        <v>0</v>
      </c>
      <c r="E140" s="107" t="s">
        <v>532</v>
      </c>
      <c r="I140" s="87">
        <v>0</v>
      </c>
    </row>
    <row r="141" spans="2:9" x14ac:dyDescent="0.2">
      <c r="B141" s="84">
        <v>-12083</v>
      </c>
      <c r="E141" s="107" t="s">
        <v>531</v>
      </c>
      <c r="I141" s="87">
        <v>0</v>
      </c>
    </row>
    <row r="142" spans="2:9" x14ac:dyDescent="0.2">
      <c r="B142" s="84">
        <v>0</v>
      </c>
      <c r="E142" s="85" t="s">
        <v>530</v>
      </c>
      <c r="I142" s="87">
        <v>0</v>
      </c>
    </row>
    <row r="143" spans="2:9" x14ac:dyDescent="0.2">
      <c r="B143" s="84">
        <v>-86</v>
      </c>
      <c r="C143" s="85" t="s">
        <v>529</v>
      </c>
      <c r="E143" s="85" t="s">
        <v>529</v>
      </c>
      <c r="I143" s="87">
        <v>156</v>
      </c>
    </row>
    <row r="144" spans="2:9" x14ac:dyDescent="0.2">
      <c r="B144" s="84">
        <f>B145+B146</f>
        <v>103724</v>
      </c>
      <c r="C144" s="85" t="s">
        <v>528</v>
      </c>
      <c r="E144" s="85" t="s">
        <v>528</v>
      </c>
      <c r="I144" s="87">
        <f>I145+I146</f>
        <v>40706</v>
      </c>
    </row>
    <row r="145" spans="2:9" x14ac:dyDescent="0.2">
      <c r="B145" s="84">
        <v>45765</v>
      </c>
      <c r="C145" s="85" t="s">
        <v>527</v>
      </c>
      <c r="E145" s="85" t="s">
        <v>527</v>
      </c>
      <c r="I145" s="87">
        <v>115411</v>
      </c>
    </row>
    <row r="146" spans="2:9" x14ac:dyDescent="0.2">
      <c r="B146" s="89">
        <v>57959</v>
      </c>
      <c r="C146" s="108" t="s">
        <v>526</v>
      </c>
      <c r="D146" s="109"/>
      <c r="E146" s="108" t="s">
        <v>526</v>
      </c>
      <c r="F146" s="109"/>
      <c r="G146" s="109"/>
      <c r="H146" s="109"/>
      <c r="I146" s="92">
        <v>-74705</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719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180578</v>
      </c>
      <c r="D11" s="81" t="s">
        <v>645</v>
      </c>
      <c r="E11" s="85" t="s">
        <v>644</v>
      </c>
      <c r="F11" s="82"/>
      <c r="G11" s="83" t="s">
        <v>643</v>
      </c>
      <c r="H11" s="86" t="s">
        <v>642</v>
      </c>
      <c r="I11" s="87">
        <f>I12+I13</f>
        <v>326234</v>
      </c>
    </row>
    <row r="12" spans="2:14" x14ac:dyDescent="0.2">
      <c r="B12" s="84">
        <f>I11-B11</f>
        <v>145656</v>
      </c>
      <c r="D12" s="85" t="s">
        <v>632</v>
      </c>
      <c r="E12" s="66" t="s">
        <v>631</v>
      </c>
      <c r="F12" s="82"/>
      <c r="G12" s="88" t="s">
        <v>641</v>
      </c>
      <c r="H12" s="83"/>
      <c r="I12" s="87">
        <v>310102</v>
      </c>
    </row>
    <row r="13" spans="2:14" x14ac:dyDescent="0.2">
      <c r="B13" s="84">
        <v>82081</v>
      </c>
      <c r="D13" s="81" t="s">
        <v>640</v>
      </c>
      <c r="E13" s="85" t="s">
        <v>564</v>
      </c>
      <c r="F13" s="82"/>
      <c r="G13" s="88" t="s">
        <v>639</v>
      </c>
      <c r="I13" s="87">
        <v>16132</v>
      </c>
    </row>
    <row r="14" spans="2:14" x14ac:dyDescent="0.2">
      <c r="B14" s="84">
        <f>B12-B13</f>
        <v>63575</v>
      </c>
      <c r="D14" s="81" t="s">
        <v>638</v>
      </c>
      <c r="E14" s="66" t="s">
        <v>637</v>
      </c>
      <c r="F14" s="82"/>
      <c r="G14" s="88"/>
      <c r="H14" s="83"/>
      <c r="I14" s="87"/>
    </row>
    <row r="15" spans="2:14" ht="7.15" customHeight="1" x14ac:dyDescent="0.2">
      <c r="B15" s="84"/>
      <c r="F15" s="82"/>
      <c r="G15" s="83"/>
      <c r="H15" s="83"/>
      <c r="I15" s="87"/>
    </row>
    <row r="16" spans="2:14" x14ac:dyDescent="0.2">
      <c r="B16" s="89">
        <f>B11+B12</f>
        <v>326234</v>
      </c>
      <c r="C16" s="78"/>
      <c r="D16" s="90" t="s">
        <v>553</v>
      </c>
      <c r="E16" s="78"/>
      <c r="F16" s="91"/>
      <c r="G16" s="90" t="s">
        <v>553</v>
      </c>
      <c r="H16" s="78"/>
      <c r="I16" s="92">
        <f>I11</f>
        <v>326234</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63740</v>
      </c>
      <c r="D26" s="81" t="s">
        <v>634</v>
      </c>
      <c r="E26" s="85" t="s">
        <v>633</v>
      </c>
      <c r="F26" s="82"/>
      <c r="G26" s="88" t="s">
        <v>632</v>
      </c>
      <c r="H26" s="68" t="s">
        <v>631</v>
      </c>
      <c r="I26" s="87">
        <f>+B12</f>
        <v>145656</v>
      </c>
    </row>
    <row r="27" spans="2:9" x14ac:dyDescent="0.2">
      <c r="B27" s="84">
        <v>49439</v>
      </c>
      <c r="D27" s="85" t="s">
        <v>630</v>
      </c>
      <c r="F27" s="82"/>
      <c r="G27" s="83"/>
      <c r="H27" s="83"/>
      <c r="I27" s="87"/>
    </row>
    <row r="28" spans="2:9" x14ac:dyDescent="0.2">
      <c r="B28" s="84">
        <f>B29+B30</f>
        <v>14301</v>
      </c>
      <c r="D28" s="85" t="s">
        <v>629</v>
      </c>
      <c r="F28" s="82"/>
      <c r="G28" s="83"/>
      <c r="H28" s="83"/>
      <c r="I28" s="87"/>
    </row>
    <row r="29" spans="2:9" x14ac:dyDescent="0.2">
      <c r="B29" s="84">
        <v>14189</v>
      </c>
      <c r="D29" s="85" t="s">
        <v>628</v>
      </c>
      <c r="F29" s="82"/>
      <c r="G29" s="83"/>
      <c r="H29" s="83"/>
      <c r="I29" s="87"/>
    </row>
    <row r="30" spans="2:9" x14ac:dyDescent="0.2">
      <c r="B30" s="84">
        <v>112</v>
      </c>
      <c r="D30" s="85" t="s">
        <v>627</v>
      </c>
      <c r="F30" s="82"/>
      <c r="G30" s="83"/>
      <c r="H30" s="83"/>
      <c r="I30" s="87"/>
    </row>
    <row r="31" spans="2:9" ht="12.75" customHeight="1" x14ac:dyDescent="0.2">
      <c r="B31" s="84">
        <v>7724</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74192</v>
      </c>
      <c r="D33" s="85" t="s">
        <v>621</v>
      </c>
      <c r="E33" s="66" t="s">
        <v>620</v>
      </c>
      <c r="F33" s="82"/>
      <c r="G33" s="83"/>
      <c r="H33" s="83"/>
      <c r="I33" s="87"/>
    </row>
    <row r="34" spans="2:9" x14ac:dyDescent="0.2">
      <c r="B34" s="84"/>
      <c r="F34" s="82"/>
      <c r="G34" s="83"/>
      <c r="H34" s="83"/>
      <c r="I34" s="87"/>
    </row>
    <row r="35" spans="2:9" x14ac:dyDescent="0.2">
      <c r="B35" s="89">
        <f>B26+B31+B32+B33</f>
        <v>145656</v>
      </c>
      <c r="C35" s="78"/>
      <c r="D35" s="90" t="s">
        <v>553</v>
      </c>
      <c r="E35" s="78"/>
      <c r="F35" s="91"/>
      <c r="G35" s="90" t="s">
        <v>553</v>
      </c>
      <c r="H35" s="78"/>
      <c r="I35" s="92">
        <f>I26</f>
        <v>145656</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19061</v>
      </c>
      <c r="D42" s="81" t="s">
        <v>619</v>
      </c>
      <c r="E42" s="88" t="s">
        <v>618</v>
      </c>
      <c r="F42" s="82"/>
      <c r="G42" s="85" t="s">
        <v>621</v>
      </c>
      <c r="H42" s="66" t="s">
        <v>620</v>
      </c>
      <c r="I42" s="87">
        <f>+B33</f>
        <v>74192</v>
      </c>
    </row>
    <row r="43" spans="2:9" ht="15" x14ac:dyDescent="0.2">
      <c r="B43" s="84">
        <v>16862</v>
      </c>
      <c r="C43" s="58"/>
      <c r="D43" s="95" t="s">
        <v>617</v>
      </c>
      <c r="F43" s="62"/>
      <c r="G43" s="79" t="s">
        <v>619</v>
      </c>
      <c r="H43" s="96" t="s">
        <v>618</v>
      </c>
      <c r="I43" s="87">
        <f>I44+I45+I47+I48+I49</f>
        <v>18143</v>
      </c>
    </row>
    <row r="44" spans="2:9" x14ac:dyDescent="0.2">
      <c r="B44" s="84">
        <v>2199</v>
      </c>
      <c r="D44" s="85" t="s">
        <v>616</v>
      </c>
      <c r="F44" s="82"/>
      <c r="G44" s="95" t="s">
        <v>617</v>
      </c>
      <c r="I44" s="87">
        <v>12720</v>
      </c>
    </row>
    <row r="45" spans="2:9" x14ac:dyDescent="0.2">
      <c r="B45" s="84">
        <v>0</v>
      </c>
      <c r="D45" s="85" t="s">
        <v>615</v>
      </c>
      <c r="E45" s="80"/>
      <c r="F45" s="82"/>
      <c r="G45" s="85" t="s">
        <v>616</v>
      </c>
      <c r="I45" s="87">
        <v>5423</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73274</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92335</v>
      </c>
      <c r="C52" s="78"/>
      <c r="D52" s="78" t="s">
        <v>553</v>
      </c>
      <c r="E52" s="78"/>
      <c r="F52" s="91"/>
      <c r="G52" s="78" t="s">
        <v>553</v>
      </c>
      <c r="H52" s="78"/>
      <c r="I52" s="92">
        <f>I42+I43+I50</f>
        <v>92335</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-304</v>
      </c>
      <c r="D59" s="81" t="s">
        <v>609</v>
      </c>
      <c r="E59" s="86" t="s">
        <v>608</v>
      </c>
      <c r="F59" s="82"/>
      <c r="G59" s="88" t="s">
        <v>607</v>
      </c>
      <c r="H59" s="66" t="s">
        <v>606</v>
      </c>
      <c r="I59" s="87">
        <f>+B49</f>
        <v>73274</v>
      </c>
    </row>
    <row r="60" spans="2:9" x14ac:dyDescent="0.2">
      <c r="B60" s="84">
        <v>-304</v>
      </c>
      <c r="D60" s="85" t="s">
        <v>605</v>
      </c>
      <c r="F60" s="82"/>
      <c r="G60" s="88" t="s">
        <v>604</v>
      </c>
      <c r="H60" s="85"/>
      <c r="I60" s="87">
        <f>I61+I62</f>
        <v>112</v>
      </c>
    </row>
    <row r="61" spans="2:9" x14ac:dyDescent="0.2">
      <c r="B61" s="84">
        <v>0</v>
      </c>
      <c r="D61" s="85" t="s">
        <v>603</v>
      </c>
      <c r="F61" s="82"/>
      <c r="G61" s="88" t="s">
        <v>602</v>
      </c>
      <c r="I61" s="87">
        <v>0</v>
      </c>
    </row>
    <row r="62" spans="2:9" x14ac:dyDescent="0.2">
      <c r="B62" s="84">
        <v>112</v>
      </c>
      <c r="D62" s="81" t="s">
        <v>601</v>
      </c>
      <c r="E62" s="85" t="s">
        <v>600</v>
      </c>
      <c r="F62" s="82"/>
      <c r="G62" s="88" t="s">
        <v>599</v>
      </c>
      <c r="I62" s="87">
        <v>112</v>
      </c>
    </row>
    <row r="63" spans="2:9" x14ac:dyDescent="0.2">
      <c r="B63" s="84"/>
      <c r="E63" s="85" t="s">
        <v>598</v>
      </c>
      <c r="F63" s="82"/>
      <c r="G63" s="83" t="s">
        <v>597</v>
      </c>
      <c r="H63" s="81" t="s">
        <v>596</v>
      </c>
      <c r="I63" s="87">
        <f>I64+I65+I66</f>
        <v>122</v>
      </c>
    </row>
    <row r="64" spans="2:9" x14ac:dyDescent="0.2">
      <c r="B64" s="84">
        <f>B65+B66+B67</f>
        <v>795</v>
      </c>
      <c r="D64" s="81" t="s">
        <v>597</v>
      </c>
      <c r="E64" s="81" t="s">
        <v>596</v>
      </c>
      <c r="F64" s="82"/>
      <c r="G64" s="85" t="s">
        <v>595</v>
      </c>
      <c r="I64" s="87">
        <v>0</v>
      </c>
    </row>
    <row r="65" spans="2:9" x14ac:dyDescent="0.2">
      <c r="B65" s="84">
        <v>795</v>
      </c>
      <c r="D65" s="85" t="s">
        <v>595</v>
      </c>
      <c r="F65" s="82"/>
      <c r="G65" s="88" t="s">
        <v>594</v>
      </c>
      <c r="I65" s="87">
        <v>1</v>
      </c>
    </row>
    <row r="66" spans="2:9" x14ac:dyDescent="0.2">
      <c r="B66" s="84">
        <v>0</v>
      </c>
      <c r="D66" s="85" t="s">
        <v>594</v>
      </c>
      <c r="F66" s="82"/>
      <c r="G66" s="88" t="s">
        <v>593</v>
      </c>
      <c r="I66" s="87">
        <v>121</v>
      </c>
    </row>
    <row r="67" spans="2:9" x14ac:dyDescent="0.2">
      <c r="B67" s="84">
        <v>0</v>
      </c>
      <c r="D67" s="85" t="s">
        <v>593</v>
      </c>
      <c r="F67" s="82"/>
      <c r="G67" s="83"/>
      <c r="H67" s="83"/>
      <c r="I67" s="87"/>
    </row>
    <row r="68" spans="2:9" x14ac:dyDescent="0.2">
      <c r="B68" s="84">
        <f>I70-B59-B62-B64</f>
        <v>72905</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73508</v>
      </c>
      <c r="C70" s="78"/>
      <c r="D70" s="78" t="s">
        <v>553</v>
      </c>
      <c r="E70" s="78"/>
      <c r="F70" s="91"/>
      <c r="G70" s="78" t="s">
        <v>553</v>
      </c>
      <c r="H70" s="78"/>
      <c r="I70" s="92">
        <f>I59+I60+I63</f>
        <v>73508</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72905</v>
      </c>
    </row>
    <row r="78" spans="2:9" x14ac:dyDescent="0.2">
      <c r="B78" s="84"/>
      <c r="E78" s="85" t="s">
        <v>585</v>
      </c>
      <c r="F78" s="82"/>
      <c r="G78" s="88"/>
      <c r="H78" s="85"/>
      <c r="I78" s="87"/>
    </row>
    <row r="79" spans="2:9" x14ac:dyDescent="0.2">
      <c r="B79" s="84">
        <f>I82-B77</f>
        <v>72905</v>
      </c>
      <c r="D79" s="85" t="s">
        <v>580</v>
      </c>
      <c r="E79" s="68" t="s">
        <v>584</v>
      </c>
      <c r="F79" s="82"/>
      <c r="G79" s="83"/>
      <c r="H79" s="83"/>
      <c r="I79" s="87"/>
    </row>
    <row r="80" spans="2:9" x14ac:dyDescent="0.2">
      <c r="B80" s="84">
        <f>B79-B13</f>
        <v>-9176</v>
      </c>
      <c r="D80" s="85" t="s">
        <v>583</v>
      </c>
      <c r="E80" s="66" t="s">
        <v>579</v>
      </c>
      <c r="F80" s="82"/>
      <c r="G80" s="83"/>
      <c r="H80" s="83"/>
      <c r="I80" s="87"/>
    </row>
    <row r="81" spans="2:9" x14ac:dyDescent="0.2">
      <c r="B81" s="84"/>
      <c r="F81" s="82"/>
      <c r="G81" s="83"/>
      <c r="H81" s="83"/>
      <c r="I81" s="87"/>
    </row>
    <row r="82" spans="2:9" x14ac:dyDescent="0.2">
      <c r="B82" s="89">
        <f>B77+B79</f>
        <v>72905</v>
      </c>
      <c r="C82" s="78"/>
      <c r="D82" s="78" t="s">
        <v>553</v>
      </c>
      <c r="E82" s="78"/>
      <c r="F82" s="91"/>
      <c r="G82" s="78" t="s">
        <v>553</v>
      </c>
      <c r="H82" s="78"/>
      <c r="I82" s="92">
        <f>I77</f>
        <v>72905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54443</v>
      </c>
      <c r="D92" s="85" t="s">
        <v>567</v>
      </c>
      <c r="E92" s="66" t="s">
        <v>566</v>
      </c>
      <c r="F92" s="82"/>
      <c r="G92" s="85" t="s">
        <v>580</v>
      </c>
      <c r="H92" s="66" t="s">
        <v>579</v>
      </c>
      <c r="I92" s="87">
        <f>+B80</f>
        <v>-9176</v>
      </c>
    </row>
    <row r="93" spans="2:9" x14ac:dyDescent="0.2">
      <c r="B93" s="84"/>
      <c r="E93" s="68" t="s">
        <v>563</v>
      </c>
      <c r="F93" s="82"/>
      <c r="G93" s="88" t="s">
        <v>578</v>
      </c>
      <c r="H93" s="81" t="s">
        <v>577</v>
      </c>
      <c r="I93" s="87">
        <f>I94+I95</f>
        <v>63619</v>
      </c>
    </row>
    <row r="94" spans="2:9" x14ac:dyDescent="0.2">
      <c r="B94" s="84"/>
      <c r="E94" s="85"/>
      <c r="F94" s="82"/>
      <c r="G94" s="88" t="s">
        <v>576</v>
      </c>
      <c r="I94" s="87">
        <v>58357</v>
      </c>
    </row>
    <row r="95" spans="2:9" x14ac:dyDescent="0.2">
      <c r="B95" s="84"/>
      <c r="E95" s="85"/>
      <c r="F95" s="82"/>
      <c r="G95" s="88" t="s">
        <v>575</v>
      </c>
      <c r="I95" s="87">
        <v>5262</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54443</v>
      </c>
      <c r="C99" s="78"/>
      <c r="D99" s="78" t="s">
        <v>553</v>
      </c>
      <c r="E99" s="78"/>
      <c r="F99" s="91"/>
      <c r="G99" s="78" t="s">
        <v>553</v>
      </c>
      <c r="H99" s="78"/>
      <c r="I99" s="92">
        <f>I92+I93+I96</f>
        <v>54443</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-14613</v>
      </c>
      <c r="D106" s="85" t="s">
        <v>570</v>
      </c>
      <c r="E106" s="103" t="s">
        <v>569</v>
      </c>
      <c r="F106" s="82"/>
      <c r="G106" s="83"/>
      <c r="H106" s="83"/>
      <c r="I106" s="82"/>
    </row>
    <row r="107" spans="2:9" x14ac:dyDescent="0.2">
      <c r="B107" s="84">
        <v>33861</v>
      </c>
      <c r="D107" s="85" t="s">
        <v>568</v>
      </c>
      <c r="E107" s="85"/>
      <c r="F107" s="82"/>
      <c r="G107" s="85" t="s">
        <v>567</v>
      </c>
      <c r="H107" s="68" t="s">
        <v>566</v>
      </c>
      <c r="I107" s="87"/>
    </row>
    <row r="108" spans="2:9" x14ac:dyDescent="0.2">
      <c r="B108" s="84">
        <f>-B13</f>
        <v>-82081</v>
      </c>
      <c r="D108" s="85" t="s">
        <v>565</v>
      </c>
      <c r="E108" s="86" t="s">
        <v>564</v>
      </c>
      <c r="F108" s="82"/>
      <c r="G108" s="85"/>
      <c r="H108" s="67" t="s">
        <v>563</v>
      </c>
      <c r="I108" s="87">
        <f>B92</f>
        <v>54443</v>
      </c>
    </row>
    <row r="109" spans="2:9" x14ac:dyDescent="0.2">
      <c r="B109" s="84">
        <v>-48474</v>
      </c>
      <c r="D109" s="95" t="s">
        <v>562</v>
      </c>
      <c r="E109" s="85" t="s">
        <v>561</v>
      </c>
      <c r="F109" s="82"/>
      <c r="H109" s="104"/>
      <c r="I109" s="105"/>
    </row>
    <row r="110" spans="2:9" x14ac:dyDescent="0.2">
      <c r="B110" s="84">
        <v>0</v>
      </c>
      <c r="D110" s="85" t="s">
        <v>560</v>
      </c>
      <c r="E110" s="85" t="s">
        <v>559</v>
      </c>
      <c r="F110" s="82"/>
      <c r="G110" s="93"/>
      <c r="I110" s="87"/>
    </row>
    <row r="111" spans="2:9" x14ac:dyDescent="0.2">
      <c r="B111" s="84">
        <v>3186</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147951</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54443</v>
      </c>
      <c r="C115" s="78"/>
      <c r="D115" s="78" t="s">
        <v>553</v>
      </c>
      <c r="E115" s="106"/>
      <c r="F115" s="91"/>
      <c r="G115" s="78" t="s">
        <v>553</v>
      </c>
      <c r="H115" s="78"/>
      <c r="I115" s="92">
        <f>I108</f>
        <v>54443</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147951</v>
      </c>
    </row>
    <row r="123" spans="2:9" ht="15" x14ac:dyDescent="0.2">
      <c r="B123" s="84">
        <f>B125+B128+B131+B134+B137+B142+B143+B144</f>
        <v>105341</v>
      </c>
      <c r="C123" s="79"/>
      <c r="D123" s="58"/>
      <c r="E123" s="85" t="s">
        <v>548</v>
      </c>
      <c r="F123" s="58"/>
      <c r="G123" s="58"/>
      <c r="H123" s="58"/>
      <c r="I123" s="87">
        <f>I125+I128+I131+I134+I137+I142+I143+I144</f>
        <v>-42610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43669</v>
      </c>
      <c r="E128" s="85" t="s">
        <v>544</v>
      </c>
      <c r="I128" s="87">
        <f>I129+I130</f>
        <v>12591</v>
      </c>
    </row>
    <row r="129" spans="2:9" x14ac:dyDescent="0.2">
      <c r="B129" s="84">
        <v>62827</v>
      </c>
      <c r="E129" s="85" t="s">
        <v>543</v>
      </c>
      <c r="I129" s="87">
        <v>0</v>
      </c>
    </row>
    <row r="130" spans="2:9" x14ac:dyDescent="0.2">
      <c r="B130" s="84">
        <v>-19158</v>
      </c>
      <c r="E130" s="85" t="s">
        <v>542</v>
      </c>
      <c r="I130" s="87">
        <v>12591</v>
      </c>
    </row>
    <row r="131" spans="2:9" x14ac:dyDescent="0.2">
      <c r="B131" s="84">
        <f>B132+B133</f>
        <v>-71102</v>
      </c>
      <c r="E131" s="85" t="s">
        <v>541</v>
      </c>
      <c r="I131" s="87">
        <f>I132+I133</f>
        <v>1449</v>
      </c>
    </row>
    <row r="132" spans="2:9" x14ac:dyDescent="0.2">
      <c r="B132" s="84">
        <v>41362</v>
      </c>
      <c r="E132" s="85" t="s">
        <v>540</v>
      </c>
      <c r="I132" s="87">
        <v>0</v>
      </c>
    </row>
    <row r="133" spans="2:9" x14ac:dyDescent="0.2">
      <c r="B133" s="84">
        <v>-112464</v>
      </c>
      <c r="E133" s="85" t="s">
        <v>539</v>
      </c>
      <c r="I133" s="87">
        <v>1449</v>
      </c>
    </row>
    <row r="134" spans="2:9" x14ac:dyDescent="0.2">
      <c r="B134" s="84">
        <f>B135+B136</f>
        <v>-2981</v>
      </c>
      <c r="E134" s="85" t="s">
        <v>538</v>
      </c>
      <c r="I134" s="87">
        <f>I135+I136</f>
        <v>-73669</v>
      </c>
    </row>
    <row r="135" spans="2:9" x14ac:dyDescent="0.2">
      <c r="B135" s="84">
        <v>-2454</v>
      </c>
      <c r="E135" s="85" t="s">
        <v>537</v>
      </c>
      <c r="I135" s="87">
        <v>-465301</v>
      </c>
    </row>
    <row r="136" spans="2:9" x14ac:dyDescent="0.2">
      <c r="B136" s="84">
        <v>-527</v>
      </c>
      <c r="E136" s="85" t="s">
        <v>536</v>
      </c>
      <c r="I136" s="87">
        <v>391632</v>
      </c>
    </row>
    <row r="137" spans="2:9" x14ac:dyDescent="0.2">
      <c r="B137" s="84">
        <f>B138+B141</f>
        <v>-2250</v>
      </c>
      <c r="E137" s="107" t="s">
        <v>535</v>
      </c>
      <c r="I137" s="87">
        <f>I138+I141</f>
        <v>8017</v>
      </c>
    </row>
    <row r="138" spans="2:9" x14ac:dyDescent="0.2">
      <c r="B138" s="84">
        <f>B139+B140</f>
        <v>-2250</v>
      </c>
      <c r="E138" s="107" t="s">
        <v>534</v>
      </c>
      <c r="I138" s="87">
        <f>I139+I140</f>
        <v>8017</v>
      </c>
    </row>
    <row r="139" spans="2:9" x14ac:dyDescent="0.2">
      <c r="B139" s="84">
        <v>-2250</v>
      </c>
      <c r="E139" s="107" t="s">
        <v>533</v>
      </c>
      <c r="I139" s="87">
        <v>8017</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4788</v>
      </c>
    </row>
    <row r="144" spans="2:9" x14ac:dyDescent="0.2">
      <c r="B144" s="84">
        <f>B145+B146</f>
        <v>138005</v>
      </c>
      <c r="C144" s="85" t="s">
        <v>528</v>
      </c>
      <c r="E144" s="85" t="s">
        <v>528</v>
      </c>
      <c r="I144" s="87">
        <f>I145+I146</f>
        <v>4214</v>
      </c>
    </row>
    <row r="145" spans="2:9" x14ac:dyDescent="0.2">
      <c r="B145" s="84">
        <v>61783</v>
      </c>
      <c r="C145" s="85" t="s">
        <v>527</v>
      </c>
      <c r="E145" s="85" t="s">
        <v>527</v>
      </c>
      <c r="I145" s="87">
        <v>945</v>
      </c>
    </row>
    <row r="146" spans="2:9" x14ac:dyDescent="0.2">
      <c r="B146" s="89">
        <v>76222</v>
      </c>
      <c r="C146" s="108" t="s">
        <v>526</v>
      </c>
      <c r="D146" s="109"/>
      <c r="E146" s="108" t="s">
        <v>526</v>
      </c>
      <c r="F146" s="109"/>
      <c r="G146" s="109"/>
      <c r="H146" s="109"/>
      <c r="I146" s="92">
        <v>3269</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720</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722</v>
      </c>
      <c r="D3" s="128"/>
      <c r="E3" s="132"/>
      <c r="F3" s="128"/>
      <c r="G3" s="128"/>
      <c r="H3" s="128"/>
      <c r="I3" s="128"/>
      <c r="J3" s="128"/>
      <c r="K3" s="128"/>
      <c r="L3" s="128"/>
      <c r="M3" s="128"/>
      <c r="N3" s="133"/>
    </row>
    <row r="4" spans="2:14" s="131" customFormat="1" ht="15" customHeight="1" x14ac:dyDescent="0.25">
      <c r="B4" s="76" t="s">
        <v>721</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9242</v>
      </c>
      <c r="D11" s="81" t="s">
        <v>645</v>
      </c>
      <c r="E11" s="85" t="s">
        <v>644</v>
      </c>
      <c r="F11" s="82"/>
      <c r="G11" s="83" t="s">
        <v>643</v>
      </c>
      <c r="H11" s="86" t="s">
        <v>642</v>
      </c>
      <c r="I11" s="87">
        <f>I12+I13</f>
        <v>14237</v>
      </c>
    </row>
    <row r="12" spans="2:14" x14ac:dyDescent="0.2">
      <c r="B12" s="84">
        <f>I11-B11</f>
        <v>4995</v>
      </c>
      <c r="D12" s="85" t="s">
        <v>632</v>
      </c>
      <c r="E12" s="66" t="s">
        <v>631</v>
      </c>
      <c r="F12" s="82"/>
      <c r="G12" s="88" t="s">
        <v>641</v>
      </c>
      <c r="H12" s="83"/>
      <c r="I12" s="87">
        <v>14237</v>
      </c>
    </row>
    <row r="13" spans="2:14" x14ac:dyDescent="0.2">
      <c r="B13" s="84">
        <v>677</v>
      </c>
      <c r="D13" s="81" t="s">
        <v>640</v>
      </c>
      <c r="E13" s="85" t="s">
        <v>564</v>
      </c>
      <c r="F13" s="82"/>
      <c r="G13" s="88" t="s">
        <v>639</v>
      </c>
      <c r="I13" s="87">
        <v>0</v>
      </c>
    </row>
    <row r="14" spans="2:14" x14ac:dyDescent="0.2">
      <c r="B14" s="84">
        <f>B12-B13</f>
        <v>4318</v>
      </c>
      <c r="D14" s="81" t="s">
        <v>638</v>
      </c>
      <c r="E14" s="66" t="s">
        <v>637</v>
      </c>
      <c r="F14" s="82"/>
      <c r="G14" s="88"/>
      <c r="H14" s="83"/>
      <c r="I14" s="87"/>
    </row>
    <row r="15" spans="2:14" ht="7.15" customHeight="1" x14ac:dyDescent="0.2">
      <c r="B15" s="84"/>
      <c r="F15" s="82"/>
      <c r="G15" s="83"/>
      <c r="H15" s="83"/>
      <c r="I15" s="87"/>
    </row>
    <row r="16" spans="2:14" x14ac:dyDescent="0.2">
      <c r="B16" s="89">
        <f>B11+B12</f>
        <v>14237</v>
      </c>
      <c r="C16" s="78"/>
      <c r="D16" s="90" t="s">
        <v>553</v>
      </c>
      <c r="E16" s="78"/>
      <c r="F16" s="91"/>
      <c r="G16" s="90" t="s">
        <v>553</v>
      </c>
      <c r="H16" s="78"/>
      <c r="I16" s="92">
        <f>I11</f>
        <v>14237</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5432</v>
      </c>
      <c r="D26" s="81" t="s">
        <v>634</v>
      </c>
      <c r="E26" s="85" t="s">
        <v>633</v>
      </c>
      <c r="F26" s="82"/>
      <c r="G26" s="88" t="s">
        <v>632</v>
      </c>
      <c r="H26" s="68" t="s">
        <v>631</v>
      </c>
      <c r="I26" s="87">
        <f>+B12</f>
        <v>4995</v>
      </c>
    </row>
    <row r="27" spans="2:9" x14ac:dyDescent="0.2">
      <c r="B27" s="84">
        <v>3948</v>
      </c>
      <c r="D27" s="85" t="s">
        <v>630</v>
      </c>
      <c r="F27" s="82"/>
      <c r="G27" s="83"/>
      <c r="H27" s="83"/>
      <c r="I27" s="87"/>
    </row>
    <row r="28" spans="2:9" x14ac:dyDescent="0.2">
      <c r="B28" s="84">
        <f>B29+B30</f>
        <v>1484</v>
      </c>
      <c r="D28" s="85" t="s">
        <v>629</v>
      </c>
      <c r="F28" s="82"/>
      <c r="G28" s="83"/>
      <c r="H28" s="83"/>
      <c r="I28" s="87"/>
    </row>
    <row r="29" spans="2:9" x14ac:dyDescent="0.2">
      <c r="B29" s="84">
        <v>1127</v>
      </c>
      <c r="D29" s="85" t="s">
        <v>628</v>
      </c>
      <c r="F29" s="82"/>
      <c r="G29" s="83"/>
      <c r="H29" s="83"/>
      <c r="I29" s="87"/>
    </row>
    <row r="30" spans="2:9" x14ac:dyDescent="0.2">
      <c r="B30" s="84">
        <v>357</v>
      </c>
      <c r="D30" s="85" t="s">
        <v>627</v>
      </c>
      <c r="F30" s="82"/>
      <c r="G30" s="83"/>
      <c r="H30" s="83"/>
      <c r="I30" s="87"/>
    </row>
    <row r="31" spans="2:9" ht="12.75" customHeight="1" x14ac:dyDescent="0.2">
      <c r="B31" s="84">
        <v>362</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-799</v>
      </c>
      <c r="D33" s="85" t="s">
        <v>621</v>
      </c>
      <c r="E33" s="66" t="s">
        <v>620</v>
      </c>
      <c r="F33" s="82"/>
      <c r="G33" s="83"/>
      <c r="H33" s="83"/>
      <c r="I33" s="87"/>
    </row>
    <row r="34" spans="2:9" x14ac:dyDescent="0.2">
      <c r="B34" s="84"/>
      <c r="F34" s="82"/>
      <c r="G34" s="83"/>
      <c r="H34" s="83"/>
      <c r="I34" s="87"/>
    </row>
    <row r="35" spans="2:9" x14ac:dyDescent="0.2">
      <c r="B35" s="89">
        <f>B26+B31+B32+B33</f>
        <v>4995</v>
      </c>
      <c r="C35" s="78"/>
      <c r="D35" s="90" t="s">
        <v>553</v>
      </c>
      <c r="E35" s="78"/>
      <c r="F35" s="91"/>
      <c r="G35" s="90" t="s">
        <v>553</v>
      </c>
      <c r="H35" s="78"/>
      <c r="I35" s="92">
        <f>I26</f>
        <v>4995</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214</v>
      </c>
      <c r="D42" s="81" t="s">
        <v>619</v>
      </c>
      <c r="E42" s="88" t="s">
        <v>618</v>
      </c>
      <c r="F42" s="82"/>
      <c r="G42" s="85" t="s">
        <v>621</v>
      </c>
      <c r="H42" s="66" t="s">
        <v>620</v>
      </c>
      <c r="I42" s="87">
        <f>+B33</f>
        <v>-799</v>
      </c>
    </row>
    <row r="43" spans="2:9" ht="15" x14ac:dyDescent="0.2">
      <c r="B43" s="84">
        <v>84</v>
      </c>
      <c r="C43" s="58"/>
      <c r="D43" s="95" t="s">
        <v>617</v>
      </c>
      <c r="F43" s="62"/>
      <c r="G43" s="79" t="s">
        <v>619</v>
      </c>
      <c r="H43" s="96" t="s">
        <v>618</v>
      </c>
      <c r="I43" s="87">
        <f>I44+I45+I47+I48+I49</f>
        <v>57</v>
      </c>
    </row>
    <row r="44" spans="2:9" x14ac:dyDescent="0.2">
      <c r="B44" s="84">
        <v>130</v>
      </c>
      <c r="D44" s="85" t="s">
        <v>616</v>
      </c>
      <c r="F44" s="82"/>
      <c r="G44" s="95" t="s">
        <v>617</v>
      </c>
      <c r="I44" s="87">
        <v>57</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-956</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-742</v>
      </c>
      <c r="C52" s="78"/>
      <c r="D52" s="78" t="s">
        <v>553</v>
      </c>
      <c r="E52" s="78"/>
      <c r="F52" s="91"/>
      <c r="G52" s="78" t="s">
        <v>553</v>
      </c>
      <c r="H52" s="78"/>
      <c r="I52" s="92">
        <f>I42+I43+I50</f>
        <v>-742</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v>
      </c>
      <c r="D59" s="81" t="s">
        <v>609</v>
      </c>
      <c r="E59" s="86" t="s">
        <v>608</v>
      </c>
      <c r="F59" s="82"/>
      <c r="G59" s="88" t="s">
        <v>607</v>
      </c>
      <c r="H59" s="66" t="s">
        <v>606</v>
      </c>
      <c r="I59" s="87">
        <f>+B49</f>
        <v>-956</v>
      </c>
    </row>
    <row r="60" spans="2:9" x14ac:dyDescent="0.2">
      <c r="B60" s="84">
        <v>1</v>
      </c>
      <c r="D60" s="85" t="s">
        <v>605</v>
      </c>
      <c r="F60" s="82"/>
      <c r="G60" s="88" t="s">
        <v>604</v>
      </c>
      <c r="H60" s="85"/>
      <c r="I60" s="87">
        <f>I61+I62</f>
        <v>357</v>
      </c>
    </row>
    <row r="61" spans="2:9" x14ac:dyDescent="0.2">
      <c r="B61" s="84">
        <v>0</v>
      </c>
      <c r="D61" s="85" t="s">
        <v>603</v>
      </c>
      <c r="F61" s="82"/>
      <c r="G61" s="88" t="s">
        <v>602</v>
      </c>
      <c r="I61" s="87">
        <v>0</v>
      </c>
    </row>
    <row r="62" spans="2:9" x14ac:dyDescent="0.2">
      <c r="B62" s="84">
        <v>357</v>
      </c>
      <c r="D62" s="81" t="s">
        <v>601</v>
      </c>
      <c r="E62" s="85" t="s">
        <v>600</v>
      </c>
      <c r="F62" s="82"/>
      <c r="G62" s="88" t="s">
        <v>599</v>
      </c>
      <c r="I62" s="87">
        <v>357</v>
      </c>
    </row>
    <row r="63" spans="2:9" x14ac:dyDescent="0.2">
      <c r="B63" s="84"/>
      <c r="E63" s="85" t="s">
        <v>598</v>
      </c>
      <c r="F63" s="82"/>
      <c r="G63" s="83" t="s">
        <v>597</v>
      </c>
      <c r="H63" s="81" t="s">
        <v>596</v>
      </c>
      <c r="I63" s="87">
        <f>I64+I65+I66</f>
        <v>0</v>
      </c>
    </row>
    <row r="64" spans="2:9" x14ac:dyDescent="0.2">
      <c r="B64" s="84">
        <f>B65+B66+B67</f>
        <v>58</v>
      </c>
      <c r="D64" s="81" t="s">
        <v>597</v>
      </c>
      <c r="E64" s="81" t="s">
        <v>596</v>
      </c>
      <c r="F64" s="82"/>
      <c r="G64" s="85" t="s">
        <v>595</v>
      </c>
      <c r="I64" s="87">
        <v>0</v>
      </c>
    </row>
    <row r="65" spans="2:9" x14ac:dyDescent="0.2">
      <c r="B65" s="84">
        <v>58</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-1015</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-599</v>
      </c>
      <c r="C70" s="78"/>
      <c r="D70" s="78" t="s">
        <v>553</v>
      </c>
      <c r="E70" s="78"/>
      <c r="F70" s="91"/>
      <c r="G70" s="78" t="s">
        <v>553</v>
      </c>
      <c r="H70" s="78"/>
      <c r="I70" s="92">
        <f>I59+I60+I63</f>
        <v>-599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-1015</v>
      </c>
    </row>
    <row r="78" spans="2:9" x14ac:dyDescent="0.2">
      <c r="B78" s="84"/>
      <c r="E78" s="85" t="s">
        <v>585</v>
      </c>
      <c r="F78" s="82"/>
      <c r="G78" s="88"/>
      <c r="H78" s="85"/>
      <c r="I78" s="87"/>
    </row>
    <row r="79" spans="2:9" x14ac:dyDescent="0.2">
      <c r="B79" s="84">
        <f>I82-B77</f>
        <v>-1015</v>
      </c>
      <c r="D79" s="85" t="s">
        <v>580</v>
      </c>
      <c r="E79" s="68" t="s">
        <v>584</v>
      </c>
      <c r="F79" s="82"/>
      <c r="G79" s="83"/>
      <c r="H79" s="83"/>
      <c r="I79" s="87"/>
    </row>
    <row r="80" spans="2:9" x14ac:dyDescent="0.2">
      <c r="B80" s="84">
        <f>B79-B13</f>
        <v>-1692</v>
      </c>
      <c r="D80" s="85" t="s">
        <v>583</v>
      </c>
      <c r="E80" s="66" t="s">
        <v>579</v>
      </c>
      <c r="F80" s="82"/>
      <c r="G80" s="83"/>
      <c r="H80" s="83"/>
      <c r="I80" s="87"/>
    </row>
    <row r="81" spans="2:9" x14ac:dyDescent="0.2">
      <c r="B81" s="84"/>
      <c r="F81" s="82"/>
      <c r="G81" s="83"/>
      <c r="H81" s="83"/>
      <c r="I81" s="87"/>
    </row>
    <row r="82" spans="2:9" x14ac:dyDescent="0.2">
      <c r="B82" s="89">
        <f>B77+B79</f>
        <v>-1015</v>
      </c>
      <c r="C82" s="78"/>
      <c r="D82" s="78" t="s">
        <v>553</v>
      </c>
      <c r="E82" s="78"/>
      <c r="F82" s="91"/>
      <c r="G82" s="78" t="s">
        <v>553</v>
      </c>
      <c r="H82" s="78"/>
      <c r="I82" s="92">
        <f>I77</f>
        <v>-1015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-1744</v>
      </c>
      <c r="D92" s="85" t="s">
        <v>567</v>
      </c>
      <c r="E92" s="66" t="s">
        <v>566</v>
      </c>
      <c r="F92" s="82"/>
      <c r="G92" s="85" t="s">
        <v>580</v>
      </c>
      <c r="H92" s="66" t="s">
        <v>579</v>
      </c>
      <c r="I92" s="87">
        <f>+B80</f>
        <v>-1692</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-52</v>
      </c>
    </row>
    <row r="97" spans="2:9" x14ac:dyDescent="0.2">
      <c r="B97" s="98"/>
      <c r="C97" s="99"/>
      <c r="D97" s="99"/>
      <c r="E97" s="85"/>
      <c r="F97" s="100"/>
      <c r="G97" s="88" t="s">
        <v>572</v>
      </c>
      <c r="H97" s="101"/>
      <c r="I97" s="87">
        <v>-52</v>
      </c>
    </row>
    <row r="98" spans="2:9" x14ac:dyDescent="0.2">
      <c r="B98" s="84"/>
      <c r="F98" s="82"/>
      <c r="G98" s="83"/>
      <c r="H98" s="83"/>
      <c r="I98" s="87"/>
    </row>
    <row r="99" spans="2:9" x14ac:dyDescent="0.2">
      <c r="B99" s="89">
        <f>B92</f>
        <v>-1744</v>
      </c>
      <c r="C99" s="78"/>
      <c r="D99" s="78" t="s">
        <v>553</v>
      </c>
      <c r="E99" s="78"/>
      <c r="F99" s="91"/>
      <c r="G99" s="78" t="s">
        <v>553</v>
      </c>
      <c r="H99" s="78"/>
      <c r="I99" s="92">
        <f>I92+I93+I96</f>
        <v>-1744</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2189</v>
      </c>
      <c r="D106" s="85" t="s">
        <v>570</v>
      </c>
      <c r="E106" s="103" t="s">
        <v>569</v>
      </c>
      <c r="F106" s="82"/>
      <c r="G106" s="83"/>
      <c r="H106" s="83"/>
      <c r="I106" s="82"/>
    </row>
    <row r="107" spans="2:9" x14ac:dyDescent="0.2">
      <c r="B107" s="84">
        <v>2227</v>
      </c>
      <c r="D107" s="85" t="s">
        <v>568</v>
      </c>
      <c r="E107" s="85"/>
      <c r="F107" s="82"/>
      <c r="G107" s="85" t="s">
        <v>567</v>
      </c>
      <c r="H107" s="68" t="s">
        <v>566</v>
      </c>
      <c r="I107" s="87"/>
    </row>
    <row r="108" spans="2:9" x14ac:dyDescent="0.2">
      <c r="B108" s="84">
        <f>-B13</f>
        <v>-677</v>
      </c>
      <c r="D108" s="85" t="s">
        <v>565</v>
      </c>
      <c r="E108" s="86" t="s">
        <v>564</v>
      </c>
      <c r="F108" s="82"/>
      <c r="G108" s="85"/>
      <c r="H108" s="67" t="s">
        <v>563</v>
      </c>
      <c r="I108" s="87">
        <f>B92</f>
        <v>-1744</v>
      </c>
    </row>
    <row r="109" spans="2:9" x14ac:dyDescent="0.2">
      <c r="B109" s="84">
        <v>-38</v>
      </c>
      <c r="D109" s="95" t="s">
        <v>562</v>
      </c>
      <c r="E109" s="85" t="s">
        <v>561</v>
      </c>
      <c r="F109" s="82"/>
      <c r="H109" s="104"/>
      <c r="I109" s="105"/>
    </row>
    <row r="110" spans="2:9" x14ac:dyDescent="0.2">
      <c r="B110" s="84">
        <v>0</v>
      </c>
      <c r="D110" s="85" t="s">
        <v>560</v>
      </c>
      <c r="E110" s="85" t="s">
        <v>559</v>
      </c>
      <c r="F110" s="82"/>
      <c r="G110" s="93"/>
      <c r="I110" s="87"/>
    </row>
    <row r="111" spans="2:9" x14ac:dyDescent="0.2">
      <c r="B111" s="84">
        <v>-108</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-3148</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-1744</v>
      </c>
      <c r="C115" s="78"/>
      <c r="D115" s="78" t="s">
        <v>553</v>
      </c>
      <c r="E115" s="106"/>
      <c r="F115" s="91"/>
      <c r="G115" s="78" t="s">
        <v>553</v>
      </c>
      <c r="H115" s="78"/>
      <c r="I115" s="92">
        <f>I108</f>
        <v>-1744</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-3148</v>
      </c>
    </row>
    <row r="123" spans="2:9" ht="15" x14ac:dyDescent="0.2">
      <c r="B123" s="84">
        <f>B125+B128+B131+B134+B137+B142+B143+B144</f>
        <v>-22395</v>
      </c>
      <c r="C123" s="79"/>
      <c r="D123" s="58"/>
      <c r="E123" s="85" t="s">
        <v>548</v>
      </c>
      <c r="F123" s="58"/>
      <c r="G123" s="58"/>
      <c r="H123" s="58"/>
      <c r="I123" s="87">
        <f>I125+I128+I131+I134+I137+I142+I143+I144</f>
        <v>-19247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1833</v>
      </c>
      <c r="E128" s="85" t="s">
        <v>544</v>
      </c>
      <c r="I128" s="87">
        <f>I129+I130</f>
        <v>-11</v>
      </c>
    </row>
    <row r="129" spans="2:9" x14ac:dyDescent="0.2">
      <c r="B129" s="84">
        <v>2419</v>
      </c>
      <c r="E129" s="85" t="s">
        <v>543</v>
      </c>
      <c r="I129" s="87">
        <v>0</v>
      </c>
    </row>
    <row r="130" spans="2:9" x14ac:dyDescent="0.2">
      <c r="B130" s="84">
        <v>-586</v>
      </c>
      <c r="E130" s="85" t="s">
        <v>542</v>
      </c>
      <c r="I130" s="87">
        <v>-11</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-8405</v>
      </c>
      <c r="E134" s="85" t="s">
        <v>538</v>
      </c>
      <c r="I134" s="87">
        <f>I135+I136</f>
        <v>1719</v>
      </c>
    </row>
    <row r="135" spans="2:9" x14ac:dyDescent="0.2">
      <c r="B135" s="84">
        <v>-8300</v>
      </c>
      <c r="E135" s="85" t="s">
        <v>537</v>
      </c>
      <c r="I135" s="87">
        <v>47</v>
      </c>
    </row>
    <row r="136" spans="2:9" x14ac:dyDescent="0.2">
      <c r="B136" s="84">
        <v>-105</v>
      </c>
      <c r="E136" s="85" t="s">
        <v>536</v>
      </c>
      <c r="I136" s="87">
        <v>1672</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-15823</v>
      </c>
      <c r="C144" s="85" t="s">
        <v>528</v>
      </c>
      <c r="E144" s="85" t="s">
        <v>528</v>
      </c>
      <c r="I144" s="87">
        <f>I145+I146</f>
        <v>-20955</v>
      </c>
    </row>
    <row r="145" spans="2:9" x14ac:dyDescent="0.2">
      <c r="B145" s="84">
        <v>-18124</v>
      </c>
      <c r="C145" s="85" t="s">
        <v>527</v>
      </c>
      <c r="E145" s="85" t="s">
        <v>527</v>
      </c>
      <c r="I145" s="87">
        <v>-16820</v>
      </c>
    </row>
    <row r="146" spans="2:9" x14ac:dyDescent="0.2">
      <c r="B146" s="89">
        <v>2301</v>
      </c>
      <c r="C146" s="108" t="s">
        <v>526</v>
      </c>
      <c r="D146" s="109"/>
      <c r="E146" s="108" t="s">
        <v>526</v>
      </c>
      <c r="F146" s="109"/>
      <c r="G146" s="109"/>
      <c r="H146" s="109"/>
      <c r="I146" s="92">
        <v>-4135</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724</v>
      </c>
      <c r="D3" s="128"/>
      <c r="E3" s="132"/>
      <c r="F3" s="128"/>
      <c r="G3" s="128"/>
      <c r="H3" s="128"/>
      <c r="I3" s="128"/>
      <c r="J3" s="128"/>
      <c r="K3" s="128"/>
      <c r="L3" s="128"/>
      <c r="M3" s="128"/>
      <c r="N3" s="133"/>
    </row>
    <row r="4" spans="2:14" s="131" customFormat="1" ht="15" customHeight="1" x14ac:dyDescent="0.25">
      <c r="B4" s="76" t="s">
        <v>723</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7495</v>
      </c>
      <c r="D11" s="81" t="s">
        <v>645</v>
      </c>
      <c r="E11" s="85" t="s">
        <v>644</v>
      </c>
      <c r="F11" s="82"/>
      <c r="G11" s="83" t="s">
        <v>643</v>
      </c>
      <c r="H11" s="86" t="s">
        <v>642</v>
      </c>
      <c r="I11" s="87">
        <f>I12+I13</f>
        <v>9278</v>
      </c>
    </row>
    <row r="12" spans="2:14" x14ac:dyDescent="0.2">
      <c r="B12" s="84">
        <f>I11-B11</f>
        <v>1783</v>
      </c>
      <c r="D12" s="85" t="s">
        <v>632</v>
      </c>
      <c r="E12" s="66" t="s">
        <v>631</v>
      </c>
      <c r="F12" s="82"/>
      <c r="G12" s="88" t="s">
        <v>641</v>
      </c>
      <c r="H12" s="83"/>
      <c r="I12" s="87">
        <v>9278</v>
      </c>
    </row>
    <row r="13" spans="2:14" x14ac:dyDescent="0.2">
      <c r="B13" s="84">
        <v>240</v>
      </c>
      <c r="D13" s="81" t="s">
        <v>640</v>
      </c>
      <c r="E13" s="85" t="s">
        <v>564</v>
      </c>
      <c r="F13" s="82"/>
      <c r="G13" s="88" t="s">
        <v>639</v>
      </c>
      <c r="I13" s="87">
        <v>0</v>
      </c>
    </row>
    <row r="14" spans="2:14" x14ac:dyDescent="0.2">
      <c r="B14" s="84">
        <f>B12-B13</f>
        <v>1543</v>
      </c>
      <c r="D14" s="81" t="s">
        <v>638</v>
      </c>
      <c r="E14" s="66" t="s">
        <v>637</v>
      </c>
      <c r="F14" s="82"/>
      <c r="G14" s="88"/>
      <c r="H14" s="83"/>
      <c r="I14" s="87"/>
    </row>
    <row r="15" spans="2:14" ht="7.15" customHeight="1" x14ac:dyDescent="0.2">
      <c r="B15" s="84"/>
      <c r="F15" s="82"/>
      <c r="G15" s="83"/>
      <c r="H15" s="83"/>
      <c r="I15" s="87"/>
    </row>
    <row r="16" spans="2:14" x14ac:dyDescent="0.2">
      <c r="B16" s="89">
        <f>B11+B12</f>
        <v>9278</v>
      </c>
      <c r="C16" s="78"/>
      <c r="D16" s="90" t="s">
        <v>553</v>
      </c>
      <c r="E16" s="78"/>
      <c r="F16" s="91"/>
      <c r="G16" s="90" t="s">
        <v>553</v>
      </c>
      <c r="H16" s="78"/>
      <c r="I16" s="92">
        <f>I11</f>
        <v>9278</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1571</v>
      </c>
      <c r="D26" s="81" t="s">
        <v>634</v>
      </c>
      <c r="E26" s="85" t="s">
        <v>633</v>
      </c>
      <c r="F26" s="82"/>
      <c r="G26" s="88" t="s">
        <v>632</v>
      </c>
      <c r="H26" s="68" t="s">
        <v>631</v>
      </c>
      <c r="I26" s="87">
        <f>+B12</f>
        <v>1783</v>
      </c>
    </row>
    <row r="27" spans="2:9" x14ac:dyDescent="0.2">
      <c r="B27" s="84">
        <v>1335</v>
      </c>
      <c r="D27" s="85" t="s">
        <v>630</v>
      </c>
      <c r="F27" s="82"/>
      <c r="G27" s="83"/>
      <c r="H27" s="83"/>
      <c r="I27" s="87"/>
    </row>
    <row r="28" spans="2:9" x14ac:dyDescent="0.2">
      <c r="B28" s="84">
        <f>B29+B30</f>
        <v>236</v>
      </c>
      <c r="D28" s="85" t="s">
        <v>629</v>
      </c>
      <c r="F28" s="82"/>
      <c r="G28" s="83"/>
      <c r="H28" s="83"/>
      <c r="I28" s="87"/>
    </row>
    <row r="29" spans="2:9" x14ac:dyDescent="0.2">
      <c r="B29" s="84">
        <v>236</v>
      </c>
      <c r="D29" s="85" t="s">
        <v>628</v>
      </c>
      <c r="F29" s="82"/>
      <c r="G29" s="83"/>
      <c r="H29" s="83"/>
      <c r="I29" s="87"/>
    </row>
    <row r="30" spans="2:9" x14ac:dyDescent="0.2">
      <c r="B30" s="84">
        <v>0</v>
      </c>
      <c r="D30" s="85" t="s">
        <v>627</v>
      </c>
      <c r="F30" s="82"/>
      <c r="G30" s="83"/>
      <c r="H30" s="83"/>
      <c r="I30" s="87"/>
    </row>
    <row r="31" spans="2:9" ht="12.75" customHeight="1" x14ac:dyDescent="0.2">
      <c r="B31" s="84">
        <v>4</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208</v>
      </c>
      <c r="D33" s="85" t="s">
        <v>621</v>
      </c>
      <c r="E33" s="66" t="s">
        <v>620</v>
      </c>
      <c r="F33" s="82"/>
      <c r="G33" s="83"/>
      <c r="H33" s="83"/>
      <c r="I33" s="87"/>
    </row>
    <row r="34" spans="2:9" x14ac:dyDescent="0.2">
      <c r="B34" s="84"/>
      <c r="F34" s="82"/>
      <c r="G34" s="83"/>
      <c r="H34" s="83"/>
      <c r="I34" s="87"/>
    </row>
    <row r="35" spans="2:9" x14ac:dyDescent="0.2">
      <c r="B35" s="89">
        <f>B26+B31+B32+B33</f>
        <v>1783</v>
      </c>
      <c r="C35" s="78"/>
      <c r="D35" s="90" t="s">
        <v>553</v>
      </c>
      <c r="E35" s="78"/>
      <c r="F35" s="91"/>
      <c r="G35" s="90" t="s">
        <v>553</v>
      </c>
      <c r="H35" s="78"/>
      <c r="I35" s="92">
        <f>I26</f>
        <v>1783</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3</v>
      </c>
      <c r="D42" s="81" t="s">
        <v>619</v>
      </c>
      <c r="E42" s="88" t="s">
        <v>618</v>
      </c>
      <c r="F42" s="82"/>
      <c r="G42" s="85" t="s">
        <v>621</v>
      </c>
      <c r="H42" s="66" t="s">
        <v>620</v>
      </c>
      <c r="I42" s="87">
        <f>+B33</f>
        <v>208</v>
      </c>
    </row>
    <row r="43" spans="2:9" ht="15" x14ac:dyDescent="0.2">
      <c r="B43" s="84">
        <v>3</v>
      </c>
      <c r="C43" s="58"/>
      <c r="D43" s="95" t="s">
        <v>617</v>
      </c>
      <c r="F43" s="62"/>
      <c r="G43" s="79" t="s">
        <v>619</v>
      </c>
      <c r="H43" s="96" t="s">
        <v>618</v>
      </c>
      <c r="I43" s="87">
        <f>I44+I45+I47+I48+I49</f>
        <v>5</v>
      </c>
    </row>
    <row r="44" spans="2:9" x14ac:dyDescent="0.2">
      <c r="B44" s="84">
        <v>0</v>
      </c>
      <c r="D44" s="85" t="s">
        <v>616</v>
      </c>
      <c r="F44" s="82"/>
      <c r="G44" s="95" t="s">
        <v>617</v>
      </c>
      <c r="I44" s="87">
        <v>5</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210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213</v>
      </c>
      <c r="C52" s="78"/>
      <c r="D52" s="78" t="s">
        <v>553</v>
      </c>
      <c r="E52" s="78"/>
      <c r="F52" s="91"/>
      <c r="G52" s="78" t="s">
        <v>553</v>
      </c>
      <c r="H52" s="78"/>
      <c r="I52" s="92">
        <f>I42+I43+I50</f>
        <v>213</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52</v>
      </c>
      <c r="D59" s="81" t="s">
        <v>609</v>
      </c>
      <c r="E59" s="86" t="s">
        <v>608</v>
      </c>
      <c r="F59" s="82"/>
      <c r="G59" s="88" t="s">
        <v>607</v>
      </c>
      <c r="H59" s="66" t="s">
        <v>606</v>
      </c>
      <c r="I59" s="87">
        <f>+B49</f>
        <v>210</v>
      </c>
    </row>
    <row r="60" spans="2:9" x14ac:dyDescent="0.2">
      <c r="B60" s="84">
        <v>52</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2</v>
      </c>
    </row>
    <row r="64" spans="2:9" x14ac:dyDescent="0.2">
      <c r="B64" s="84">
        <f>B65+B66+B67</f>
        <v>31</v>
      </c>
      <c r="D64" s="81" t="s">
        <v>597</v>
      </c>
      <c r="E64" s="81" t="s">
        <v>596</v>
      </c>
      <c r="F64" s="82"/>
      <c r="G64" s="85" t="s">
        <v>595</v>
      </c>
      <c r="I64" s="87">
        <v>0</v>
      </c>
    </row>
    <row r="65" spans="2:9" x14ac:dyDescent="0.2">
      <c r="B65" s="84">
        <v>3</v>
      </c>
      <c r="D65" s="85" t="s">
        <v>595</v>
      </c>
      <c r="F65" s="82"/>
      <c r="G65" s="88" t="s">
        <v>594</v>
      </c>
      <c r="I65" s="87">
        <v>0</v>
      </c>
    </row>
    <row r="66" spans="2:9" x14ac:dyDescent="0.2">
      <c r="B66" s="84">
        <v>0</v>
      </c>
      <c r="D66" s="85" t="s">
        <v>594</v>
      </c>
      <c r="F66" s="82"/>
      <c r="G66" s="88" t="s">
        <v>593</v>
      </c>
      <c r="I66" s="87">
        <v>2</v>
      </c>
    </row>
    <row r="67" spans="2:9" x14ac:dyDescent="0.2">
      <c r="B67" s="84">
        <v>28</v>
      </c>
      <c r="D67" s="85" t="s">
        <v>593</v>
      </c>
      <c r="F67" s="82"/>
      <c r="G67" s="83"/>
      <c r="H67" s="83"/>
      <c r="I67" s="87"/>
    </row>
    <row r="68" spans="2:9" x14ac:dyDescent="0.2">
      <c r="B68" s="84">
        <f>I70-B59-B62-B64</f>
        <v>129</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212</v>
      </c>
      <c r="C70" s="78"/>
      <c r="D70" s="78" t="s">
        <v>553</v>
      </c>
      <c r="E70" s="78"/>
      <c r="F70" s="91"/>
      <c r="G70" s="78" t="s">
        <v>553</v>
      </c>
      <c r="H70" s="78"/>
      <c r="I70" s="92">
        <f>I59+I60+I63</f>
        <v>212</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129</v>
      </c>
    </row>
    <row r="78" spans="2:9" x14ac:dyDescent="0.2">
      <c r="B78" s="84"/>
      <c r="E78" s="85" t="s">
        <v>585</v>
      </c>
      <c r="F78" s="82"/>
      <c r="G78" s="88"/>
      <c r="H78" s="85"/>
      <c r="I78" s="87"/>
    </row>
    <row r="79" spans="2:9" x14ac:dyDescent="0.2">
      <c r="B79" s="84">
        <f>I82-B77</f>
        <v>129</v>
      </c>
      <c r="D79" s="85" t="s">
        <v>580</v>
      </c>
      <c r="E79" s="68" t="s">
        <v>584</v>
      </c>
      <c r="F79" s="82"/>
      <c r="G79" s="83"/>
      <c r="H79" s="83"/>
      <c r="I79" s="87"/>
    </row>
    <row r="80" spans="2:9" x14ac:dyDescent="0.2">
      <c r="B80" s="84">
        <f>B79-B13</f>
        <v>-111</v>
      </c>
      <c r="D80" s="85" t="s">
        <v>583</v>
      </c>
      <c r="E80" s="66" t="s">
        <v>579</v>
      </c>
      <c r="F80" s="82"/>
      <c r="G80" s="83"/>
      <c r="H80" s="83"/>
      <c r="I80" s="87"/>
    </row>
    <row r="81" spans="2:9" x14ac:dyDescent="0.2">
      <c r="B81" s="84"/>
      <c r="F81" s="82"/>
      <c r="G81" s="83"/>
      <c r="H81" s="83"/>
      <c r="I81" s="87"/>
    </row>
    <row r="82" spans="2:9" x14ac:dyDescent="0.2">
      <c r="B82" s="89">
        <f>B77+B79</f>
        <v>129</v>
      </c>
      <c r="C82" s="78"/>
      <c r="D82" s="78" t="s">
        <v>553</v>
      </c>
      <c r="E82" s="78"/>
      <c r="F82" s="91"/>
      <c r="G82" s="78" t="s">
        <v>553</v>
      </c>
      <c r="H82" s="78"/>
      <c r="I82" s="92">
        <f>I77</f>
        <v>129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1751</v>
      </c>
      <c r="D92" s="85" t="s">
        <v>567</v>
      </c>
      <c r="E92" s="66" t="s">
        <v>566</v>
      </c>
      <c r="F92" s="82"/>
      <c r="G92" s="85" t="s">
        <v>580</v>
      </c>
      <c r="H92" s="66" t="s">
        <v>579</v>
      </c>
      <c r="I92" s="87">
        <f>+B80</f>
        <v>-111</v>
      </c>
    </row>
    <row r="93" spans="2:9" x14ac:dyDescent="0.2">
      <c r="B93" s="84"/>
      <c r="E93" s="68" t="s">
        <v>563</v>
      </c>
      <c r="F93" s="82"/>
      <c r="G93" s="88" t="s">
        <v>578</v>
      </c>
      <c r="H93" s="81" t="s">
        <v>577</v>
      </c>
      <c r="I93" s="87">
        <f>I94+I95</f>
        <v>1862</v>
      </c>
    </row>
    <row r="94" spans="2:9" x14ac:dyDescent="0.2">
      <c r="B94" s="84"/>
      <c r="E94" s="85"/>
      <c r="F94" s="82"/>
      <c r="G94" s="88" t="s">
        <v>576</v>
      </c>
      <c r="I94" s="87">
        <v>1862</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1751</v>
      </c>
      <c r="C99" s="78"/>
      <c r="D99" s="78" t="s">
        <v>553</v>
      </c>
      <c r="E99" s="78"/>
      <c r="F99" s="91"/>
      <c r="G99" s="78" t="s">
        <v>553</v>
      </c>
      <c r="H99" s="78"/>
      <c r="I99" s="92">
        <f>I92+I93+I96</f>
        <v>1751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1830</v>
      </c>
      <c r="D106" s="85" t="s">
        <v>570</v>
      </c>
      <c r="E106" s="103" t="s">
        <v>569</v>
      </c>
      <c r="F106" s="82"/>
      <c r="G106" s="83"/>
      <c r="H106" s="83"/>
      <c r="I106" s="82"/>
    </row>
    <row r="107" spans="2:9" x14ac:dyDescent="0.2">
      <c r="B107" s="84">
        <v>1781</v>
      </c>
      <c r="D107" s="85" t="s">
        <v>568</v>
      </c>
      <c r="E107" s="85"/>
      <c r="F107" s="82"/>
      <c r="G107" s="85" t="s">
        <v>567</v>
      </c>
      <c r="H107" s="68" t="s">
        <v>566</v>
      </c>
      <c r="I107" s="87"/>
    </row>
    <row r="108" spans="2:9" x14ac:dyDescent="0.2">
      <c r="B108" s="84">
        <f>-B13</f>
        <v>-240</v>
      </c>
      <c r="D108" s="85" t="s">
        <v>565</v>
      </c>
      <c r="E108" s="86" t="s">
        <v>564</v>
      </c>
      <c r="F108" s="82"/>
      <c r="G108" s="85"/>
      <c r="H108" s="67" t="s">
        <v>563</v>
      </c>
      <c r="I108" s="87">
        <f>B92</f>
        <v>1751</v>
      </c>
    </row>
    <row r="109" spans="2:9" x14ac:dyDescent="0.2">
      <c r="B109" s="84">
        <v>49</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161</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1751</v>
      </c>
      <c r="C115" s="78"/>
      <c r="D115" s="78" t="s">
        <v>553</v>
      </c>
      <c r="E115" s="106"/>
      <c r="F115" s="91"/>
      <c r="G115" s="78" t="s">
        <v>553</v>
      </c>
      <c r="H115" s="78"/>
      <c r="I115" s="92">
        <f>I108</f>
        <v>1751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161</v>
      </c>
    </row>
    <row r="123" spans="2:9" ht="15" x14ac:dyDescent="0.2">
      <c r="B123" s="84">
        <f>B125+B128+B131+B134+B137+B142+B143+B144</f>
        <v>-417</v>
      </c>
      <c r="C123" s="79"/>
      <c r="D123" s="58"/>
      <c r="E123" s="85" t="s">
        <v>548</v>
      </c>
      <c r="F123" s="58"/>
      <c r="G123" s="58"/>
      <c r="H123" s="58"/>
      <c r="I123" s="87">
        <f>I125+I128+I131+I134+I137+I142+I143+I144</f>
        <v>-578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-534</v>
      </c>
      <c r="E128" s="85" t="s">
        <v>544</v>
      </c>
      <c r="I128" s="87">
        <f>I129+I130</f>
        <v>0</v>
      </c>
    </row>
    <row r="129" spans="2:9" x14ac:dyDescent="0.2">
      <c r="B129" s="84">
        <v>-534</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24</v>
      </c>
    </row>
    <row r="135" spans="2:9" x14ac:dyDescent="0.2">
      <c r="B135" s="84">
        <v>0</v>
      </c>
      <c r="E135" s="85" t="s">
        <v>537</v>
      </c>
      <c r="I135" s="87">
        <v>-1</v>
      </c>
    </row>
    <row r="136" spans="2:9" x14ac:dyDescent="0.2">
      <c r="B136" s="84">
        <v>0</v>
      </c>
      <c r="E136" s="85" t="s">
        <v>536</v>
      </c>
      <c r="I136" s="87">
        <v>25</v>
      </c>
    </row>
    <row r="137" spans="2:9" x14ac:dyDescent="0.2">
      <c r="B137" s="84">
        <f>B138+B141</f>
        <v>0</v>
      </c>
      <c r="E137" s="107" t="s">
        <v>535</v>
      </c>
      <c r="I137" s="87">
        <f>I138+I141</f>
        <v>-5</v>
      </c>
    </row>
    <row r="138" spans="2:9" x14ac:dyDescent="0.2">
      <c r="B138" s="84">
        <f>B139+B140</f>
        <v>0</v>
      </c>
      <c r="E138" s="107" t="s">
        <v>534</v>
      </c>
      <c r="I138" s="87">
        <f>I139+I140</f>
        <v>-5</v>
      </c>
    </row>
    <row r="139" spans="2:9" x14ac:dyDescent="0.2">
      <c r="B139" s="84">
        <v>0</v>
      </c>
      <c r="E139" s="107" t="s">
        <v>533</v>
      </c>
      <c r="I139" s="87">
        <v>-5</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117</v>
      </c>
      <c r="C144" s="85" t="s">
        <v>528</v>
      </c>
      <c r="E144" s="85" t="s">
        <v>528</v>
      </c>
      <c r="I144" s="87">
        <f>I145+I146</f>
        <v>-597</v>
      </c>
    </row>
    <row r="145" spans="2:9" x14ac:dyDescent="0.2">
      <c r="B145" s="84">
        <v>71</v>
      </c>
      <c r="C145" s="85" t="s">
        <v>527</v>
      </c>
      <c r="E145" s="85" t="s">
        <v>527</v>
      </c>
      <c r="I145" s="87">
        <v>-793</v>
      </c>
    </row>
    <row r="146" spans="2:9" x14ac:dyDescent="0.2">
      <c r="B146" s="89">
        <v>46</v>
      </c>
      <c r="C146" s="108" t="s">
        <v>526</v>
      </c>
      <c r="D146" s="109"/>
      <c r="E146" s="108" t="s">
        <v>526</v>
      </c>
      <c r="F146" s="109"/>
      <c r="G146" s="109"/>
      <c r="H146" s="109"/>
      <c r="I146" s="92">
        <v>196</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725</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3779932</v>
      </c>
      <c r="D11" s="81" t="s">
        <v>645</v>
      </c>
      <c r="E11" s="85" t="s">
        <v>644</v>
      </c>
      <c r="F11" s="82"/>
      <c r="G11" s="83" t="s">
        <v>643</v>
      </c>
      <c r="H11" s="86" t="s">
        <v>642</v>
      </c>
      <c r="I11" s="87">
        <f>I12+I13</f>
        <v>6030966</v>
      </c>
    </row>
    <row r="12" spans="2:14" x14ac:dyDescent="0.2">
      <c r="B12" s="84">
        <f>I11-B11</f>
        <v>2251034</v>
      </c>
      <c r="D12" s="85" t="s">
        <v>632</v>
      </c>
      <c r="E12" s="66" t="s">
        <v>631</v>
      </c>
      <c r="F12" s="82"/>
      <c r="G12" s="88" t="s">
        <v>641</v>
      </c>
      <c r="H12" s="83"/>
      <c r="I12" s="87">
        <v>6030422</v>
      </c>
    </row>
    <row r="13" spans="2:14" x14ac:dyDescent="0.2">
      <c r="B13" s="84">
        <v>596883</v>
      </c>
      <c r="D13" s="81" t="s">
        <v>640</v>
      </c>
      <c r="E13" s="85" t="s">
        <v>564</v>
      </c>
      <c r="F13" s="82"/>
      <c r="G13" s="88" t="s">
        <v>639</v>
      </c>
      <c r="I13" s="87">
        <v>544</v>
      </c>
    </row>
    <row r="14" spans="2:14" x14ac:dyDescent="0.2">
      <c r="B14" s="84">
        <f>B12-B13</f>
        <v>1654151</v>
      </c>
      <c r="D14" s="81" t="s">
        <v>638</v>
      </c>
      <c r="E14" s="66" t="s">
        <v>637</v>
      </c>
      <c r="F14" s="82"/>
      <c r="G14" s="88"/>
      <c r="H14" s="83"/>
      <c r="I14" s="87"/>
    </row>
    <row r="15" spans="2:14" ht="7.15" customHeight="1" x14ac:dyDescent="0.2">
      <c r="B15" s="84"/>
      <c r="F15" s="82"/>
      <c r="G15" s="83"/>
      <c r="H15" s="83"/>
      <c r="I15" s="87"/>
    </row>
    <row r="16" spans="2:14" x14ac:dyDescent="0.2">
      <c r="B16" s="89">
        <f>B11+B12</f>
        <v>6030966</v>
      </c>
      <c r="C16" s="78"/>
      <c r="D16" s="90" t="s">
        <v>553</v>
      </c>
      <c r="E16" s="78"/>
      <c r="F16" s="91"/>
      <c r="G16" s="90" t="s">
        <v>553</v>
      </c>
      <c r="H16" s="78"/>
      <c r="I16" s="92">
        <f>I11</f>
        <v>6030966</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2153935</v>
      </c>
      <c r="D26" s="81" t="s">
        <v>634</v>
      </c>
      <c r="E26" s="85" t="s">
        <v>633</v>
      </c>
      <c r="F26" s="82"/>
      <c r="G26" s="88" t="s">
        <v>632</v>
      </c>
      <c r="H26" s="68" t="s">
        <v>631</v>
      </c>
      <c r="I26" s="87">
        <f>+B12</f>
        <v>2251034</v>
      </c>
    </row>
    <row r="27" spans="2:9" x14ac:dyDescent="0.2">
      <c r="B27" s="84">
        <v>1682968</v>
      </c>
      <c r="D27" s="85" t="s">
        <v>630</v>
      </c>
      <c r="F27" s="82"/>
      <c r="G27" s="83"/>
      <c r="H27" s="83"/>
      <c r="I27" s="87"/>
    </row>
    <row r="28" spans="2:9" x14ac:dyDescent="0.2">
      <c r="B28" s="84">
        <f>B29+B30</f>
        <v>470967</v>
      </c>
      <c r="D28" s="85" t="s">
        <v>629</v>
      </c>
      <c r="F28" s="82"/>
      <c r="G28" s="83"/>
      <c r="H28" s="83"/>
      <c r="I28" s="87"/>
    </row>
    <row r="29" spans="2:9" x14ac:dyDescent="0.2">
      <c r="B29" s="84">
        <v>469395</v>
      </c>
      <c r="D29" s="85" t="s">
        <v>628</v>
      </c>
      <c r="F29" s="82"/>
      <c r="G29" s="83"/>
      <c r="H29" s="83"/>
      <c r="I29" s="87"/>
    </row>
    <row r="30" spans="2:9" x14ac:dyDescent="0.2">
      <c r="B30" s="84">
        <v>1572</v>
      </c>
      <c r="D30" s="85" t="s">
        <v>627</v>
      </c>
      <c r="F30" s="82"/>
      <c r="G30" s="83"/>
      <c r="H30" s="83"/>
      <c r="I30" s="87"/>
    </row>
    <row r="31" spans="2:9" ht="12.75" customHeight="1" x14ac:dyDescent="0.2">
      <c r="B31" s="84">
        <v>10702</v>
      </c>
      <c r="D31" s="81" t="s">
        <v>626</v>
      </c>
      <c r="E31" s="81" t="s">
        <v>625</v>
      </c>
      <c r="F31" s="82"/>
      <c r="G31" s="83"/>
      <c r="H31" s="83"/>
      <c r="I31" s="87"/>
    </row>
    <row r="32" spans="2:9" ht="12.75" customHeight="1" x14ac:dyDescent="0.2">
      <c r="B32" s="84">
        <v>-1016</v>
      </c>
      <c r="D32" s="81" t="s">
        <v>624</v>
      </c>
      <c r="E32" s="81" t="s">
        <v>623</v>
      </c>
      <c r="F32" s="82"/>
      <c r="G32" s="83"/>
      <c r="H32" s="83"/>
      <c r="I32" s="87"/>
    </row>
    <row r="33" spans="2:9" x14ac:dyDescent="0.2">
      <c r="B33" s="84">
        <f>I35-B26-B31-B32</f>
        <v>87413</v>
      </c>
      <c r="D33" s="85" t="s">
        <v>621</v>
      </c>
      <c r="E33" s="66" t="s">
        <v>620</v>
      </c>
      <c r="F33" s="82"/>
      <c r="G33" s="83"/>
      <c r="H33" s="83"/>
      <c r="I33" s="87"/>
    </row>
    <row r="34" spans="2:9" x14ac:dyDescent="0.2">
      <c r="B34" s="84"/>
      <c r="F34" s="82"/>
      <c r="G34" s="83"/>
      <c r="H34" s="83"/>
      <c r="I34" s="87"/>
    </row>
    <row r="35" spans="2:9" x14ac:dyDescent="0.2">
      <c r="B35" s="89">
        <f>B26+B31+B32+B33</f>
        <v>2251034</v>
      </c>
      <c r="C35" s="78"/>
      <c r="D35" s="90" t="s">
        <v>553</v>
      </c>
      <c r="E35" s="78"/>
      <c r="F35" s="91"/>
      <c r="G35" s="90" t="s">
        <v>553</v>
      </c>
      <c r="H35" s="78"/>
      <c r="I35" s="92">
        <f>I26</f>
        <v>2251034</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106512</v>
      </c>
      <c r="D42" s="81" t="s">
        <v>619</v>
      </c>
      <c r="E42" s="88" t="s">
        <v>618</v>
      </c>
      <c r="F42" s="82"/>
      <c r="G42" s="85" t="s">
        <v>621</v>
      </c>
      <c r="H42" s="66" t="s">
        <v>620</v>
      </c>
      <c r="I42" s="87">
        <f>+B33</f>
        <v>87413</v>
      </c>
    </row>
    <row r="43" spans="2:9" ht="15" x14ac:dyDescent="0.2">
      <c r="B43" s="84">
        <v>98600</v>
      </c>
      <c r="C43" s="58"/>
      <c r="D43" s="95" t="s">
        <v>617</v>
      </c>
      <c r="F43" s="62"/>
      <c r="G43" s="79" t="s">
        <v>619</v>
      </c>
      <c r="H43" s="96" t="s">
        <v>618</v>
      </c>
      <c r="I43" s="87">
        <f>I44+I45+I47+I48+I49</f>
        <v>10452</v>
      </c>
    </row>
    <row r="44" spans="2:9" x14ac:dyDescent="0.2">
      <c r="B44" s="84">
        <v>7912</v>
      </c>
      <c r="D44" s="85" t="s">
        <v>616</v>
      </c>
      <c r="F44" s="82"/>
      <c r="G44" s="95" t="s">
        <v>617</v>
      </c>
      <c r="I44" s="87">
        <v>9069</v>
      </c>
    </row>
    <row r="45" spans="2:9" x14ac:dyDescent="0.2">
      <c r="B45" s="84">
        <v>0</v>
      </c>
      <c r="D45" s="85" t="s">
        <v>615</v>
      </c>
      <c r="E45" s="80"/>
      <c r="F45" s="82"/>
      <c r="G45" s="85" t="s">
        <v>616</v>
      </c>
      <c r="I45" s="87">
        <v>1383</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-8647</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97865</v>
      </c>
      <c r="C52" s="78"/>
      <c r="D52" s="78" t="s">
        <v>553</v>
      </c>
      <c r="E52" s="78"/>
      <c r="F52" s="91"/>
      <c r="G52" s="78" t="s">
        <v>553</v>
      </c>
      <c r="H52" s="78"/>
      <c r="I52" s="92">
        <f>I42+I43+I50</f>
        <v>97865</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6334</v>
      </c>
      <c r="D59" s="81" t="s">
        <v>609</v>
      </c>
      <c r="E59" s="86" t="s">
        <v>608</v>
      </c>
      <c r="F59" s="82"/>
      <c r="G59" s="88" t="s">
        <v>607</v>
      </c>
      <c r="H59" s="66" t="s">
        <v>606</v>
      </c>
      <c r="I59" s="87">
        <f>+B49</f>
        <v>-8647</v>
      </c>
    </row>
    <row r="60" spans="2:9" x14ac:dyDescent="0.2">
      <c r="B60" s="84">
        <v>6334</v>
      </c>
      <c r="D60" s="85" t="s">
        <v>605</v>
      </c>
      <c r="F60" s="82"/>
      <c r="G60" s="88" t="s">
        <v>604</v>
      </c>
      <c r="H60" s="85"/>
      <c r="I60" s="87">
        <f>I61+I62</f>
        <v>1572</v>
      </c>
    </row>
    <row r="61" spans="2:9" x14ac:dyDescent="0.2">
      <c r="B61" s="84">
        <v>0</v>
      </c>
      <c r="D61" s="85" t="s">
        <v>603</v>
      </c>
      <c r="F61" s="82"/>
      <c r="G61" s="88" t="s">
        <v>602</v>
      </c>
      <c r="I61" s="87">
        <v>0</v>
      </c>
    </row>
    <row r="62" spans="2:9" x14ac:dyDescent="0.2">
      <c r="B62" s="84">
        <v>1572</v>
      </c>
      <c r="D62" s="81" t="s">
        <v>601</v>
      </c>
      <c r="E62" s="85" t="s">
        <v>600</v>
      </c>
      <c r="F62" s="82"/>
      <c r="G62" s="88" t="s">
        <v>599</v>
      </c>
      <c r="I62" s="87">
        <v>1572</v>
      </c>
    </row>
    <row r="63" spans="2:9" x14ac:dyDescent="0.2">
      <c r="B63" s="84"/>
      <c r="E63" s="85" t="s">
        <v>598</v>
      </c>
      <c r="F63" s="82"/>
      <c r="G63" s="83" t="s">
        <v>597</v>
      </c>
      <c r="H63" s="81" t="s">
        <v>596</v>
      </c>
      <c r="I63" s="87">
        <f>I64+I65+I66</f>
        <v>34572</v>
      </c>
    </row>
    <row r="64" spans="2:9" x14ac:dyDescent="0.2">
      <c r="B64" s="84">
        <f>B65+B66+B67</f>
        <v>15298</v>
      </c>
      <c r="D64" s="81" t="s">
        <v>597</v>
      </c>
      <c r="E64" s="81" t="s">
        <v>596</v>
      </c>
      <c r="F64" s="82"/>
      <c r="G64" s="85" t="s">
        <v>595</v>
      </c>
      <c r="I64" s="87">
        <v>0</v>
      </c>
    </row>
    <row r="65" spans="2:9" x14ac:dyDescent="0.2">
      <c r="B65" s="84">
        <v>15285</v>
      </c>
      <c r="D65" s="85" t="s">
        <v>595</v>
      </c>
      <c r="F65" s="82"/>
      <c r="G65" s="88" t="s">
        <v>594</v>
      </c>
      <c r="I65" s="87">
        <v>29305</v>
      </c>
    </row>
    <row r="66" spans="2:9" x14ac:dyDescent="0.2">
      <c r="B66" s="84">
        <v>0</v>
      </c>
      <c r="D66" s="85" t="s">
        <v>594</v>
      </c>
      <c r="F66" s="82"/>
      <c r="G66" s="88" t="s">
        <v>593</v>
      </c>
      <c r="I66" s="87">
        <v>5267</v>
      </c>
    </row>
    <row r="67" spans="2:9" x14ac:dyDescent="0.2">
      <c r="B67" s="84">
        <v>13</v>
      </c>
      <c r="D67" s="85" t="s">
        <v>593</v>
      </c>
      <c r="F67" s="82"/>
      <c r="G67" s="83"/>
      <c r="H67" s="83"/>
      <c r="I67" s="87"/>
    </row>
    <row r="68" spans="2:9" x14ac:dyDescent="0.2">
      <c r="B68" s="84">
        <f>I70-B59-B62-B64</f>
        <v>4293</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27497</v>
      </c>
      <c r="C70" s="78"/>
      <c r="D70" s="78" t="s">
        <v>553</v>
      </c>
      <c r="E70" s="78"/>
      <c r="F70" s="91"/>
      <c r="G70" s="78" t="s">
        <v>553</v>
      </c>
      <c r="H70" s="78"/>
      <c r="I70" s="92">
        <f>I59+I60+I63</f>
        <v>27497</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4293</v>
      </c>
    </row>
    <row r="78" spans="2:9" x14ac:dyDescent="0.2">
      <c r="B78" s="84"/>
      <c r="E78" s="85" t="s">
        <v>585</v>
      </c>
      <c r="F78" s="82"/>
      <c r="G78" s="88"/>
      <c r="H78" s="85"/>
      <c r="I78" s="87"/>
    </row>
    <row r="79" spans="2:9" x14ac:dyDescent="0.2">
      <c r="B79" s="84">
        <f>I82-B77</f>
        <v>4293</v>
      </c>
      <c r="D79" s="85" t="s">
        <v>580</v>
      </c>
      <c r="E79" s="68" t="s">
        <v>584</v>
      </c>
      <c r="F79" s="82"/>
      <c r="G79" s="83"/>
      <c r="H79" s="83"/>
      <c r="I79" s="87"/>
    </row>
    <row r="80" spans="2:9" x14ac:dyDescent="0.2">
      <c r="B80" s="84">
        <f>B79-B13</f>
        <v>-592590</v>
      </c>
      <c r="D80" s="85" t="s">
        <v>583</v>
      </c>
      <c r="E80" s="66" t="s">
        <v>579</v>
      </c>
      <c r="F80" s="82"/>
      <c r="G80" s="83"/>
      <c r="H80" s="83"/>
      <c r="I80" s="87"/>
    </row>
    <row r="81" spans="2:9" x14ac:dyDescent="0.2">
      <c r="B81" s="84"/>
      <c r="F81" s="82"/>
      <c r="G81" s="83"/>
      <c r="H81" s="83"/>
      <c r="I81" s="87"/>
    </row>
    <row r="82" spans="2:9" x14ac:dyDescent="0.2">
      <c r="B82" s="89">
        <f>B77+B79</f>
        <v>4293</v>
      </c>
      <c r="C82" s="78"/>
      <c r="D82" s="78" t="s">
        <v>553</v>
      </c>
      <c r="E82" s="78"/>
      <c r="F82" s="91"/>
      <c r="G82" s="78" t="s">
        <v>553</v>
      </c>
      <c r="H82" s="78"/>
      <c r="I82" s="92">
        <f>I77</f>
        <v>4293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-450118</v>
      </c>
      <c r="D92" s="85" t="s">
        <v>567</v>
      </c>
      <c r="E92" s="66" t="s">
        <v>566</v>
      </c>
      <c r="F92" s="82"/>
      <c r="G92" s="85" t="s">
        <v>580</v>
      </c>
      <c r="H92" s="66" t="s">
        <v>579</v>
      </c>
      <c r="I92" s="87">
        <f>+B80</f>
        <v>-592590</v>
      </c>
    </row>
    <row r="93" spans="2:9" x14ac:dyDescent="0.2">
      <c r="B93" s="84"/>
      <c r="E93" s="68" t="s">
        <v>563</v>
      </c>
      <c r="F93" s="82"/>
      <c r="G93" s="88" t="s">
        <v>578</v>
      </c>
      <c r="H93" s="81" t="s">
        <v>577</v>
      </c>
      <c r="I93" s="87">
        <f>I94+I95</f>
        <v>143052</v>
      </c>
    </row>
    <row r="94" spans="2:9" x14ac:dyDescent="0.2">
      <c r="B94" s="84"/>
      <c r="E94" s="85"/>
      <c r="F94" s="82"/>
      <c r="G94" s="88" t="s">
        <v>576</v>
      </c>
      <c r="I94" s="87">
        <v>108903</v>
      </c>
    </row>
    <row r="95" spans="2:9" x14ac:dyDescent="0.2">
      <c r="B95" s="84"/>
      <c r="E95" s="85"/>
      <c r="F95" s="82"/>
      <c r="G95" s="88" t="s">
        <v>575</v>
      </c>
      <c r="I95" s="87">
        <v>34149</v>
      </c>
    </row>
    <row r="96" spans="2:9" x14ac:dyDescent="0.2">
      <c r="B96" s="84"/>
      <c r="D96" s="85"/>
      <c r="F96" s="82"/>
      <c r="G96" s="88" t="s">
        <v>574</v>
      </c>
      <c r="H96" s="81" t="s">
        <v>573</v>
      </c>
      <c r="I96" s="87">
        <f>I97</f>
        <v>-580</v>
      </c>
    </row>
    <row r="97" spans="2:9" x14ac:dyDescent="0.2">
      <c r="B97" s="98"/>
      <c r="C97" s="99"/>
      <c r="D97" s="99"/>
      <c r="E97" s="85"/>
      <c r="F97" s="100"/>
      <c r="G97" s="88" t="s">
        <v>572</v>
      </c>
      <c r="H97" s="101"/>
      <c r="I97" s="87">
        <v>-580</v>
      </c>
    </row>
    <row r="98" spans="2:9" x14ac:dyDescent="0.2">
      <c r="B98" s="84"/>
      <c r="F98" s="82"/>
      <c r="G98" s="83"/>
      <c r="H98" s="83"/>
      <c r="I98" s="87"/>
    </row>
    <row r="99" spans="2:9" x14ac:dyDescent="0.2">
      <c r="B99" s="89">
        <f>B92</f>
        <v>-450118</v>
      </c>
      <c r="C99" s="78"/>
      <c r="D99" s="78" t="s">
        <v>553</v>
      </c>
      <c r="E99" s="78"/>
      <c r="F99" s="91"/>
      <c r="G99" s="78" t="s">
        <v>553</v>
      </c>
      <c r="H99" s="78"/>
      <c r="I99" s="92">
        <f>I92+I93+I96</f>
        <v>-450118</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653235</v>
      </c>
      <c r="D106" s="85" t="s">
        <v>570</v>
      </c>
      <c r="E106" s="103" t="s">
        <v>569</v>
      </c>
      <c r="F106" s="82"/>
      <c r="G106" s="83"/>
      <c r="H106" s="83"/>
      <c r="I106" s="82"/>
    </row>
    <row r="107" spans="2:9" x14ac:dyDescent="0.2">
      <c r="B107" s="84">
        <v>650968</v>
      </c>
      <c r="D107" s="85" t="s">
        <v>568</v>
      </c>
      <c r="E107" s="85"/>
      <c r="F107" s="82"/>
      <c r="G107" s="85" t="s">
        <v>567</v>
      </c>
      <c r="H107" s="68" t="s">
        <v>566</v>
      </c>
      <c r="I107" s="87"/>
    </row>
    <row r="108" spans="2:9" x14ac:dyDescent="0.2">
      <c r="B108" s="84">
        <f>-B13</f>
        <v>-596883</v>
      </c>
      <c r="D108" s="85" t="s">
        <v>565</v>
      </c>
      <c r="E108" s="86" t="s">
        <v>564</v>
      </c>
      <c r="F108" s="82"/>
      <c r="G108" s="85"/>
      <c r="H108" s="67" t="s">
        <v>563</v>
      </c>
      <c r="I108" s="87">
        <f>B92</f>
        <v>-450118</v>
      </c>
    </row>
    <row r="109" spans="2:9" x14ac:dyDescent="0.2">
      <c r="B109" s="84">
        <v>2267</v>
      </c>
      <c r="D109" s="95" t="s">
        <v>562</v>
      </c>
      <c r="E109" s="85" t="s">
        <v>561</v>
      </c>
      <c r="F109" s="82"/>
      <c r="H109" s="104"/>
      <c r="I109" s="105"/>
    </row>
    <row r="110" spans="2:9" x14ac:dyDescent="0.2">
      <c r="B110" s="84">
        <v>0</v>
      </c>
      <c r="D110" s="85" t="s">
        <v>560</v>
      </c>
      <c r="E110" s="85" t="s">
        <v>559</v>
      </c>
      <c r="F110" s="82"/>
      <c r="G110" s="93"/>
      <c r="I110" s="87"/>
    </row>
    <row r="111" spans="2:9" x14ac:dyDescent="0.2">
      <c r="B111" s="84">
        <v>429</v>
      </c>
      <c r="D111" s="95" t="s">
        <v>558</v>
      </c>
      <c r="E111" s="85" t="s">
        <v>557</v>
      </c>
      <c r="F111" s="82"/>
      <c r="H111" s="104"/>
      <c r="I111" s="105"/>
    </row>
    <row r="112" spans="2:9" x14ac:dyDescent="0.2">
      <c r="B112" s="84"/>
      <c r="D112" s="85"/>
      <c r="E112" s="85" t="s">
        <v>556</v>
      </c>
      <c r="F112" s="82"/>
      <c r="G112" s="93"/>
      <c r="I112" s="87"/>
    </row>
    <row r="113" spans="2:9" x14ac:dyDescent="0.2">
      <c r="B113" s="84">
        <f>I115-B106-B108-B111</f>
        <v>-506899</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-450118</v>
      </c>
      <c r="C115" s="78"/>
      <c r="D115" s="78" t="s">
        <v>553</v>
      </c>
      <c r="E115" s="106"/>
      <c r="F115" s="91"/>
      <c r="G115" s="78" t="s">
        <v>553</v>
      </c>
      <c r="H115" s="78"/>
      <c r="I115" s="92">
        <f>I108</f>
        <v>-450118</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-506899</v>
      </c>
    </row>
    <row r="123" spans="2:9" ht="15" x14ac:dyDescent="0.2">
      <c r="B123" s="84">
        <f>B125+B128+B131+B134+B137+B142+B143+B144</f>
        <v>-381950</v>
      </c>
      <c r="C123" s="79"/>
      <c r="D123" s="58"/>
      <c r="E123" s="85" t="s">
        <v>548</v>
      </c>
      <c r="F123" s="58"/>
      <c r="G123" s="58"/>
      <c r="H123" s="58"/>
      <c r="I123" s="87">
        <f>I125+I128+I131+I134+I137+I142+I143+I144</f>
        <v>124949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-27922</v>
      </c>
      <c r="E128" s="85" t="s">
        <v>544</v>
      </c>
      <c r="I128" s="87">
        <f>I129+I130</f>
        <v>3641</v>
      </c>
    </row>
    <row r="129" spans="2:9" x14ac:dyDescent="0.2">
      <c r="B129" s="84">
        <v>-25673</v>
      </c>
      <c r="E129" s="85" t="s">
        <v>543</v>
      </c>
      <c r="I129" s="87">
        <v>0</v>
      </c>
    </row>
    <row r="130" spans="2:9" x14ac:dyDescent="0.2">
      <c r="B130" s="84">
        <v>-2249</v>
      </c>
      <c r="E130" s="85" t="s">
        <v>542</v>
      </c>
      <c r="I130" s="87">
        <v>3641</v>
      </c>
    </row>
    <row r="131" spans="2:9" x14ac:dyDescent="0.2">
      <c r="B131" s="84">
        <f>B132+B133</f>
        <v>-2401</v>
      </c>
      <c r="E131" s="85" t="s">
        <v>541</v>
      </c>
      <c r="I131" s="87">
        <f>I132+I133</f>
        <v>0</v>
      </c>
    </row>
    <row r="132" spans="2:9" x14ac:dyDescent="0.2">
      <c r="B132" s="84">
        <v>-66</v>
      </c>
      <c r="E132" s="85" t="s">
        <v>540</v>
      </c>
      <c r="I132" s="87">
        <v>0</v>
      </c>
    </row>
    <row r="133" spans="2:9" x14ac:dyDescent="0.2">
      <c r="B133" s="84">
        <v>-2335</v>
      </c>
      <c r="E133" s="85" t="s">
        <v>539</v>
      </c>
      <c r="I133" s="87">
        <v>0</v>
      </c>
    </row>
    <row r="134" spans="2:9" x14ac:dyDescent="0.2">
      <c r="B134" s="84">
        <f>B135+B136</f>
        <v>-87423</v>
      </c>
      <c r="E134" s="85" t="s">
        <v>538</v>
      </c>
      <c r="I134" s="87">
        <f>I135+I136</f>
        <v>60297</v>
      </c>
    </row>
    <row r="135" spans="2:9" x14ac:dyDescent="0.2">
      <c r="B135" s="84">
        <v>7372</v>
      </c>
      <c r="E135" s="85" t="s">
        <v>537</v>
      </c>
      <c r="I135" s="87">
        <v>750169</v>
      </c>
    </row>
    <row r="136" spans="2:9" x14ac:dyDescent="0.2">
      <c r="B136" s="84">
        <v>-94795</v>
      </c>
      <c r="E136" s="85" t="s">
        <v>536</v>
      </c>
      <c r="I136" s="87">
        <v>-689872</v>
      </c>
    </row>
    <row r="137" spans="2:9" x14ac:dyDescent="0.2">
      <c r="B137" s="84">
        <f>B138+B141</f>
        <v>-18945</v>
      </c>
      <c r="E137" s="107" t="s">
        <v>535</v>
      </c>
      <c r="I137" s="87">
        <f>I138+I141</f>
        <v>12</v>
      </c>
    </row>
    <row r="138" spans="2:9" x14ac:dyDescent="0.2">
      <c r="B138" s="84">
        <f>B139+B140</f>
        <v>-18947</v>
      </c>
      <c r="E138" s="107" t="s">
        <v>534</v>
      </c>
      <c r="I138" s="87">
        <f>I139+I140</f>
        <v>12</v>
      </c>
    </row>
    <row r="139" spans="2:9" x14ac:dyDescent="0.2">
      <c r="B139" s="84">
        <v>-18947</v>
      </c>
      <c r="E139" s="107" t="s">
        <v>533</v>
      </c>
      <c r="I139" s="87">
        <v>12</v>
      </c>
    </row>
    <row r="140" spans="2:9" x14ac:dyDescent="0.2">
      <c r="B140" s="84">
        <v>0</v>
      </c>
      <c r="E140" s="107" t="s">
        <v>532</v>
      </c>
      <c r="I140" s="87">
        <v>0</v>
      </c>
    </row>
    <row r="141" spans="2:9" x14ac:dyDescent="0.2">
      <c r="B141" s="84">
        <v>2</v>
      </c>
      <c r="E141" s="107" t="s">
        <v>531</v>
      </c>
      <c r="I141" s="87">
        <v>0</v>
      </c>
    </row>
    <row r="142" spans="2:9" x14ac:dyDescent="0.2">
      <c r="B142" s="84">
        <v>0</v>
      </c>
      <c r="E142" s="85" t="s">
        <v>530</v>
      </c>
      <c r="I142" s="87">
        <v>0</v>
      </c>
    </row>
    <row r="143" spans="2:9" x14ac:dyDescent="0.2">
      <c r="B143" s="84">
        <v>-82</v>
      </c>
      <c r="C143" s="85" t="s">
        <v>529</v>
      </c>
      <c r="E143" s="85" t="s">
        <v>529</v>
      </c>
      <c r="I143" s="87">
        <v>-598</v>
      </c>
    </row>
    <row r="144" spans="2:9" x14ac:dyDescent="0.2">
      <c r="B144" s="84">
        <f>B145+B146</f>
        <v>-245177</v>
      </c>
      <c r="C144" s="85" t="s">
        <v>528</v>
      </c>
      <c r="E144" s="85" t="s">
        <v>528</v>
      </c>
      <c r="I144" s="87">
        <f>I145+I146</f>
        <v>61597</v>
      </c>
    </row>
    <row r="145" spans="2:9" x14ac:dyDescent="0.2">
      <c r="B145" s="84">
        <v>2916</v>
      </c>
      <c r="C145" s="85" t="s">
        <v>527</v>
      </c>
      <c r="E145" s="85" t="s">
        <v>527</v>
      </c>
      <c r="I145" s="87">
        <v>122536</v>
      </c>
    </row>
    <row r="146" spans="2:9" x14ac:dyDescent="0.2">
      <c r="B146" s="89">
        <v>-248093</v>
      </c>
      <c r="C146" s="108" t="s">
        <v>526</v>
      </c>
      <c r="D146" s="109"/>
      <c r="E146" s="108" t="s">
        <v>526</v>
      </c>
      <c r="F146" s="109"/>
      <c r="G146" s="109"/>
      <c r="H146" s="109"/>
      <c r="I146" s="92">
        <v>-60939</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726</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727</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728</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2275352</v>
      </c>
      <c r="D11" s="81" t="s">
        <v>645</v>
      </c>
      <c r="E11" s="85" t="s">
        <v>644</v>
      </c>
      <c r="F11" s="82"/>
      <c r="G11" s="83" t="s">
        <v>643</v>
      </c>
      <c r="H11" s="86" t="s">
        <v>642</v>
      </c>
      <c r="I11" s="87">
        <f>I12+I13</f>
        <v>7837836</v>
      </c>
    </row>
    <row r="12" spans="2:14" x14ac:dyDescent="0.2">
      <c r="B12" s="84">
        <f>I11-B11</f>
        <v>5562484</v>
      </c>
      <c r="D12" s="85" t="s">
        <v>632</v>
      </c>
      <c r="E12" s="66" t="s">
        <v>631</v>
      </c>
      <c r="F12" s="82"/>
      <c r="G12" s="88" t="s">
        <v>641</v>
      </c>
      <c r="H12" s="83"/>
      <c r="I12" s="87">
        <v>7821940</v>
      </c>
    </row>
    <row r="13" spans="2:14" x14ac:dyDescent="0.2">
      <c r="B13" s="84">
        <v>1758402</v>
      </c>
      <c r="D13" s="81" t="s">
        <v>640</v>
      </c>
      <c r="E13" s="85" t="s">
        <v>564</v>
      </c>
      <c r="F13" s="82"/>
      <c r="G13" s="88" t="s">
        <v>639</v>
      </c>
      <c r="I13" s="87">
        <v>15896</v>
      </c>
    </row>
    <row r="14" spans="2:14" x14ac:dyDescent="0.2">
      <c r="B14" s="84">
        <f>B12-B13</f>
        <v>3804082</v>
      </c>
      <c r="D14" s="81" t="s">
        <v>638</v>
      </c>
      <c r="E14" s="66" t="s">
        <v>637</v>
      </c>
      <c r="F14" s="82"/>
      <c r="G14" s="88"/>
      <c r="H14" s="83"/>
      <c r="I14" s="87"/>
    </row>
    <row r="15" spans="2:14" ht="7.15" customHeight="1" x14ac:dyDescent="0.2">
      <c r="B15" s="84"/>
      <c r="F15" s="82"/>
      <c r="G15" s="83"/>
      <c r="H15" s="83"/>
      <c r="I15" s="87"/>
    </row>
    <row r="16" spans="2:14" x14ac:dyDescent="0.2">
      <c r="B16" s="89">
        <f>B11+B12</f>
        <v>7837836</v>
      </c>
      <c r="C16" s="78"/>
      <c r="D16" s="90" t="s">
        <v>553</v>
      </c>
      <c r="E16" s="78"/>
      <c r="F16" s="91"/>
      <c r="G16" s="90" t="s">
        <v>553</v>
      </c>
      <c r="H16" s="78"/>
      <c r="I16" s="92">
        <f>I11</f>
        <v>7837836</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1318483</v>
      </c>
      <c r="D26" s="81" t="s">
        <v>634</v>
      </c>
      <c r="E26" s="85" t="s">
        <v>633</v>
      </c>
      <c r="F26" s="82"/>
      <c r="G26" s="88" t="s">
        <v>632</v>
      </c>
      <c r="H26" s="68" t="s">
        <v>631</v>
      </c>
      <c r="I26" s="87">
        <f>+B12</f>
        <v>5562484</v>
      </c>
    </row>
    <row r="27" spans="2:9" x14ac:dyDescent="0.2">
      <c r="B27" s="84">
        <v>1059134</v>
      </c>
      <c r="D27" s="85" t="s">
        <v>630</v>
      </c>
      <c r="F27" s="82"/>
      <c r="G27" s="83"/>
      <c r="H27" s="83"/>
      <c r="I27" s="87"/>
    </row>
    <row r="28" spans="2:9" x14ac:dyDescent="0.2">
      <c r="B28" s="84">
        <f>B29+B30</f>
        <v>259349</v>
      </c>
      <c r="D28" s="85" t="s">
        <v>629</v>
      </c>
      <c r="F28" s="82"/>
      <c r="G28" s="83"/>
      <c r="H28" s="83"/>
      <c r="I28" s="87"/>
    </row>
    <row r="29" spans="2:9" x14ac:dyDescent="0.2">
      <c r="B29" s="84">
        <v>257018</v>
      </c>
      <c r="D29" s="85" t="s">
        <v>628</v>
      </c>
      <c r="F29" s="82"/>
      <c r="G29" s="83"/>
      <c r="H29" s="83"/>
      <c r="I29" s="87"/>
    </row>
    <row r="30" spans="2:9" x14ac:dyDescent="0.2">
      <c r="B30" s="84">
        <v>2331</v>
      </c>
      <c r="D30" s="85" t="s">
        <v>627</v>
      </c>
      <c r="F30" s="82"/>
      <c r="G30" s="83"/>
      <c r="H30" s="83"/>
      <c r="I30" s="87"/>
    </row>
    <row r="31" spans="2:9" ht="12.75" customHeight="1" x14ac:dyDescent="0.2">
      <c r="B31" s="84">
        <v>197091</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4046910</v>
      </c>
      <c r="D33" s="85" t="s">
        <v>621</v>
      </c>
      <c r="E33" s="66" t="s">
        <v>620</v>
      </c>
      <c r="F33" s="82"/>
      <c r="G33" s="83"/>
      <c r="H33" s="83"/>
      <c r="I33" s="87"/>
    </row>
    <row r="34" spans="2:9" x14ac:dyDescent="0.2">
      <c r="B34" s="84"/>
      <c r="F34" s="82"/>
      <c r="G34" s="83"/>
      <c r="H34" s="83"/>
      <c r="I34" s="87"/>
    </row>
    <row r="35" spans="2:9" x14ac:dyDescent="0.2">
      <c r="B35" s="89">
        <f>B26+B31+B32+B33</f>
        <v>5562484</v>
      </c>
      <c r="C35" s="78"/>
      <c r="D35" s="90" t="s">
        <v>553</v>
      </c>
      <c r="E35" s="78"/>
      <c r="F35" s="91"/>
      <c r="G35" s="90" t="s">
        <v>553</v>
      </c>
      <c r="H35" s="78"/>
      <c r="I35" s="92">
        <f>I26</f>
        <v>5562484</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1625512</v>
      </c>
      <c r="D42" s="81" t="s">
        <v>619</v>
      </c>
      <c r="E42" s="88" t="s">
        <v>618</v>
      </c>
      <c r="F42" s="82"/>
      <c r="G42" s="85" t="s">
        <v>621</v>
      </c>
      <c r="H42" s="66" t="s">
        <v>620</v>
      </c>
      <c r="I42" s="87">
        <f>+B33</f>
        <v>4046910</v>
      </c>
    </row>
    <row r="43" spans="2:9" ht="15" x14ac:dyDescent="0.2">
      <c r="B43" s="84">
        <v>543409</v>
      </c>
      <c r="C43" s="58"/>
      <c r="D43" s="95" t="s">
        <v>617</v>
      </c>
      <c r="F43" s="62"/>
      <c r="G43" s="79" t="s">
        <v>619</v>
      </c>
      <c r="H43" s="96" t="s">
        <v>618</v>
      </c>
      <c r="I43" s="87">
        <f>I44+I45+I47+I48+I49</f>
        <v>71383</v>
      </c>
    </row>
    <row r="44" spans="2:9" x14ac:dyDescent="0.2">
      <c r="B44" s="84">
        <v>1082103</v>
      </c>
      <c r="D44" s="85" t="s">
        <v>616</v>
      </c>
      <c r="F44" s="82"/>
      <c r="G44" s="95" t="s">
        <v>617</v>
      </c>
      <c r="I44" s="87">
        <v>26024</v>
      </c>
    </row>
    <row r="45" spans="2:9" x14ac:dyDescent="0.2">
      <c r="B45" s="84">
        <v>0</v>
      </c>
      <c r="D45" s="85" t="s">
        <v>615</v>
      </c>
      <c r="E45" s="80"/>
      <c r="F45" s="82"/>
      <c r="G45" s="85" t="s">
        <v>616</v>
      </c>
      <c r="I45" s="87">
        <v>45359</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2492781</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4118293</v>
      </c>
      <c r="C52" s="78"/>
      <c r="D52" s="78" t="s">
        <v>553</v>
      </c>
      <c r="E52" s="78"/>
      <c r="F52" s="91"/>
      <c r="G52" s="78" t="s">
        <v>553</v>
      </c>
      <c r="H52" s="78"/>
      <c r="I52" s="92">
        <f>I42+I43+I50</f>
        <v>4118293</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481324</v>
      </c>
      <c r="D59" s="81" t="s">
        <v>609</v>
      </c>
      <c r="E59" s="86" t="s">
        <v>608</v>
      </c>
      <c r="F59" s="82"/>
      <c r="G59" s="88" t="s">
        <v>607</v>
      </c>
      <c r="H59" s="66" t="s">
        <v>606</v>
      </c>
      <c r="I59" s="87">
        <f>+B49</f>
        <v>2492781</v>
      </c>
    </row>
    <row r="60" spans="2:9" x14ac:dyDescent="0.2">
      <c r="B60" s="84">
        <v>481324</v>
      </c>
      <c r="D60" s="85" t="s">
        <v>605</v>
      </c>
      <c r="F60" s="82"/>
      <c r="G60" s="88" t="s">
        <v>604</v>
      </c>
      <c r="H60" s="85"/>
      <c r="I60" s="87">
        <f>I61+I62</f>
        <v>2331</v>
      </c>
    </row>
    <row r="61" spans="2:9" x14ac:dyDescent="0.2">
      <c r="B61" s="84">
        <v>0</v>
      </c>
      <c r="D61" s="85" t="s">
        <v>603</v>
      </c>
      <c r="F61" s="82"/>
      <c r="G61" s="88" t="s">
        <v>602</v>
      </c>
      <c r="I61" s="87">
        <v>0</v>
      </c>
    </row>
    <row r="62" spans="2:9" x14ac:dyDescent="0.2">
      <c r="B62" s="84">
        <v>2331</v>
      </c>
      <c r="D62" s="81" t="s">
        <v>601</v>
      </c>
      <c r="E62" s="85" t="s">
        <v>600</v>
      </c>
      <c r="F62" s="82"/>
      <c r="G62" s="88" t="s">
        <v>599</v>
      </c>
      <c r="I62" s="87">
        <v>2331</v>
      </c>
    </row>
    <row r="63" spans="2:9" x14ac:dyDescent="0.2">
      <c r="B63" s="84"/>
      <c r="E63" s="85" t="s">
        <v>598</v>
      </c>
      <c r="F63" s="82"/>
      <c r="G63" s="83" t="s">
        <v>597</v>
      </c>
      <c r="H63" s="81" t="s">
        <v>596</v>
      </c>
      <c r="I63" s="87">
        <f>I64+I65+I66</f>
        <v>2861</v>
      </c>
    </row>
    <row r="64" spans="2:9" x14ac:dyDescent="0.2">
      <c r="B64" s="84">
        <f>B65+B66+B67</f>
        <v>19312</v>
      </c>
      <c r="D64" s="81" t="s">
        <v>597</v>
      </c>
      <c r="E64" s="81" t="s">
        <v>596</v>
      </c>
      <c r="F64" s="82"/>
      <c r="G64" s="85" t="s">
        <v>595</v>
      </c>
      <c r="I64" s="87">
        <v>0</v>
      </c>
    </row>
    <row r="65" spans="2:9" x14ac:dyDescent="0.2">
      <c r="B65" s="84">
        <v>13455</v>
      </c>
      <c r="D65" s="85" t="s">
        <v>595</v>
      </c>
      <c r="F65" s="82"/>
      <c r="G65" s="88" t="s">
        <v>594</v>
      </c>
      <c r="I65" s="87">
        <v>689</v>
      </c>
    </row>
    <row r="66" spans="2:9" x14ac:dyDescent="0.2">
      <c r="B66" s="84">
        <v>0</v>
      </c>
      <c r="D66" s="85" t="s">
        <v>594</v>
      </c>
      <c r="F66" s="82"/>
      <c r="G66" s="88" t="s">
        <v>593</v>
      </c>
      <c r="I66" s="87">
        <v>2172</v>
      </c>
    </row>
    <row r="67" spans="2:9" x14ac:dyDescent="0.2">
      <c r="B67" s="84">
        <v>5857</v>
      </c>
      <c r="D67" s="85" t="s">
        <v>593</v>
      </c>
      <c r="F67" s="82"/>
      <c r="G67" s="83"/>
      <c r="H67" s="83"/>
      <c r="I67" s="87"/>
    </row>
    <row r="68" spans="2:9" x14ac:dyDescent="0.2">
      <c r="B68" s="84">
        <f>I70-B59-B62-B64</f>
        <v>1995006</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2497973</v>
      </c>
      <c r="C70" s="78"/>
      <c r="D70" s="78" t="s">
        <v>553</v>
      </c>
      <c r="E70" s="78"/>
      <c r="F70" s="91"/>
      <c r="G70" s="78" t="s">
        <v>553</v>
      </c>
      <c r="H70" s="78"/>
      <c r="I70" s="92">
        <f>I59+I60+I63</f>
        <v>2497973</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1995006</v>
      </c>
    </row>
    <row r="78" spans="2:9" x14ac:dyDescent="0.2">
      <c r="B78" s="84"/>
      <c r="E78" s="85" t="s">
        <v>585</v>
      </c>
      <c r="F78" s="82"/>
      <c r="G78" s="88"/>
      <c r="H78" s="85"/>
      <c r="I78" s="87"/>
    </row>
    <row r="79" spans="2:9" x14ac:dyDescent="0.2">
      <c r="B79" s="84">
        <f>I82-B77</f>
        <v>1995006</v>
      </c>
      <c r="D79" s="85" t="s">
        <v>580</v>
      </c>
      <c r="E79" s="68" t="s">
        <v>584</v>
      </c>
      <c r="F79" s="82"/>
      <c r="G79" s="83"/>
      <c r="H79" s="83"/>
      <c r="I79" s="87"/>
    </row>
    <row r="80" spans="2:9" x14ac:dyDescent="0.2">
      <c r="B80" s="84">
        <f>B79-B13</f>
        <v>236604</v>
      </c>
      <c r="D80" s="85" t="s">
        <v>583</v>
      </c>
      <c r="E80" s="66" t="s">
        <v>579</v>
      </c>
      <c r="F80" s="82"/>
      <c r="G80" s="83"/>
      <c r="H80" s="83"/>
      <c r="I80" s="87"/>
    </row>
    <row r="81" spans="2:9" x14ac:dyDescent="0.2">
      <c r="B81" s="84"/>
      <c r="F81" s="82"/>
      <c r="G81" s="83"/>
      <c r="H81" s="83"/>
      <c r="I81" s="87"/>
    </row>
    <row r="82" spans="2:9" x14ac:dyDescent="0.2">
      <c r="B82" s="89">
        <f>B77+B79</f>
        <v>1995006</v>
      </c>
      <c r="C82" s="78"/>
      <c r="D82" s="78" t="s">
        <v>553</v>
      </c>
      <c r="E82" s="78"/>
      <c r="F82" s="91"/>
      <c r="G82" s="78" t="s">
        <v>553</v>
      </c>
      <c r="H82" s="78"/>
      <c r="I82" s="92">
        <f>I77</f>
        <v>1995006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892337</v>
      </c>
      <c r="D92" s="85" t="s">
        <v>567</v>
      </c>
      <c r="E92" s="66" t="s">
        <v>566</v>
      </c>
      <c r="F92" s="82"/>
      <c r="G92" s="85" t="s">
        <v>580</v>
      </c>
      <c r="H92" s="66" t="s">
        <v>579</v>
      </c>
      <c r="I92" s="87">
        <f>+B80</f>
        <v>236604</v>
      </c>
    </row>
    <row r="93" spans="2:9" x14ac:dyDescent="0.2">
      <c r="B93" s="84"/>
      <c r="E93" s="68" t="s">
        <v>563</v>
      </c>
      <c r="F93" s="82"/>
      <c r="G93" s="88" t="s">
        <v>578</v>
      </c>
      <c r="H93" s="81" t="s">
        <v>577</v>
      </c>
      <c r="I93" s="87">
        <f>I94+I95</f>
        <v>697779</v>
      </c>
    </row>
    <row r="94" spans="2:9" x14ac:dyDescent="0.2">
      <c r="B94" s="84"/>
      <c r="E94" s="85"/>
      <c r="F94" s="82"/>
      <c r="G94" s="88" t="s">
        <v>576</v>
      </c>
      <c r="I94" s="87">
        <v>697668</v>
      </c>
    </row>
    <row r="95" spans="2:9" x14ac:dyDescent="0.2">
      <c r="B95" s="84"/>
      <c r="E95" s="85"/>
      <c r="F95" s="82"/>
      <c r="G95" s="88" t="s">
        <v>575</v>
      </c>
      <c r="I95" s="87">
        <v>111</v>
      </c>
    </row>
    <row r="96" spans="2:9" x14ac:dyDescent="0.2">
      <c r="B96" s="84"/>
      <c r="D96" s="85"/>
      <c r="F96" s="82"/>
      <c r="G96" s="88" t="s">
        <v>574</v>
      </c>
      <c r="H96" s="81" t="s">
        <v>573</v>
      </c>
      <c r="I96" s="87">
        <f>I97</f>
        <v>-42046</v>
      </c>
    </row>
    <row r="97" spans="2:9" x14ac:dyDescent="0.2">
      <c r="B97" s="98"/>
      <c r="C97" s="99"/>
      <c r="D97" s="99"/>
      <c r="E97" s="85"/>
      <c r="F97" s="100"/>
      <c r="G97" s="88" t="s">
        <v>572</v>
      </c>
      <c r="H97" s="101"/>
      <c r="I97" s="87">
        <v>-42046</v>
      </c>
    </row>
    <row r="98" spans="2:9" x14ac:dyDescent="0.2">
      <c r="B98" s="84"/>
      <c r="F98" s="82"/>
      <c r="G98" s="83"/>
      <c r="H98" s="83"/>
      <c r="I98" s="87"/>
    </row>
    <row r="99" spans="2:9" x14ac:dyDescent="0.2">
      <c r="B99" s="89">
        <f>B92</f>
        <v>892337</v>
      </c>
      <c r="C99" s="78"/>
      <c r="D99" s="78" t="s">
        <v>553</v>
      </c>
      <c r="E99" s="78"/>
      <c r="F99" s="91"/>
      <c r="G99" s="78" t="s">
        <v>553</v>
      </c>
      <c r="H99" s="78"/>
      <c r="I99" s="92">
        <f>I92+I93+I96</f>
        <v>892337</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1720431</v>
      </c>
      <c r="D106" s="85" t="s">
        <v>570</v>
      </c>
      <c r="E106" s="103" t="s">
        <v>569</v>
      </c>
      <c r="F106" s="82"/>
      <c r="G106" s="83"/>
      <c r="H106" s="83"/>
      <c r="I106" s="82"/>
    </row>
    <row r="107" spans="2:9" x14ac:dyDescent="0.2">
      <c r="B107" s="84">
        <v>1727964</v>
      </c>
      <c r="D107" s="85" t="s">
        <v>568</v>
      </c>
      <c r="E107" s="85"/>
      <c r="F107" s="82"/>
      <c r="G107" s="85" t="s">
        <v>567</v>
      </c>
      <c r="H107" s="68" t="s">
        <v>566</v>
      </c>
      <c r="I107" s="87"/>
    </row>
    <row r="108" spans="2:9" x14ac:dyDescent="0.2">
      <c r="B108" s="84">
        <f>-B13</f>
        <v>-1758402</v>
      </c>
      <c r="D108" s="85" t="s">
        <v>565</v>
      </c>
      <c r="E108" s="86" t="s">
        <v>564</v>
      </c>
      <c r="F108" s="82"/>
      <c r="G108" s="85"/>
      <c r="H108" s="67" t="s">
        <v>563</v>
      </c>
      <c r="I108" s="87">
        <f>B92</f>
        <v>892337</v>
      </c>
    </row>
    <row r="109" spans="2:9" x14ac:dyDescent="0.2">
      <c r="B109" s="84">
        <v>-7533</v>
      </c>
      <c r="D109" s="95" t="s">
        <v>562</v>
      </c>
      <c r="E109" s="85" t="s">
        <v>561</v>
      </c>
      <c r="F109" s="82"/>
      <c r="H109" s="104"/>
      <c r="I109" s="105"/>
    </row>
    <row r="110" spans="2:9" x14ac:dyDescent="0.2">
      <c r="B110" s="84">
        <v>0</v>
      </c>
      <c r="D110" s="85" t="s">
        <v>560</v>
      </c>
      <c r="E110" s="85" t="s">
        <v>559</v>
      </c>
      <c r="F110" s="82"/>
      <c r="G110" s="93"/>
      <c r="I110" s="87"/>
    </row>
    <row r="111" spans="2:9" x14ac:dyDescent="0.2">
      <c r="B111" s="84">
        <v>67230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863078</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892337</v>
      </c>
      <c r="C115" s="78"/>
      <c r="D115" s="78" t="s">
        <v>553</v>
      </c>
      <c r="E115" s="106"/>
      <c r="F115" s="91"/>
      <c r="G115" s="78" t="s">
        <v>553</v>
      </c>
      <c r="H115" s="78"/>
      <c r="I115" s="92">
        <f>I108</f>
        <v>892337</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863078</v>
      </c>
    </row>
    <row r="123" spans="2:9" ht="15" x14ac:dyDescent="0.2">
      <c r="B123" s="84">
        <f>B125+B128+B131+B134+B137+B142+B143+B144</f>
        <v>-41313</v>
      </c>
      <c r="C123" s="79"/>
      <c r="D123" s="58"/>
      <c r="E123" s="85" t="s">
        <v>548</v>
      </c>
      <c r="F123" s="58"/>
      <c r="G123" s="58"/>
      <c r="H123" s="58"/>
      <c r="I123" s="87">
        <f>I125+I128+I131+I134+I137+I142+I143+I144</f>
        <v>-904391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-87810</v>
      </c>
      <c r="E128" s="85" t="s">
        <v>544</v>
      </c>
      <c r="I128" s="87">
        <f>I129+I130</f>
        <v>3754</v>
      </c>
    </row>
    <row r="129" spans="2:9" x14ac:dyDescent="0.2">
      <c r="B129" s="84">
        <v>266410</v>
      </c>
      <c r="E129" s="85" t="s">
        <v>543</v>
      </c>
      <c r="I129" s="87">
        <v>0</v>
      </c>
    </row>
    <row r="130" spans="2:9" x14ac:dyDescent="0.2">
      <c r="B130" s="84">
        <v>-354220</v>
      </c>
      <c r="E130" s="85" t="s">
        <v>542</v>
      </c>
      <c r="I130" s="87">
        <v>3754</v>
      </c>
    </row>
    <row r="131" spans="2:9" x14ac:dyDescent="0.2">
      <c r="B131" s="84">
        <f>B132+B133</f>
        <v>-17287</v>
      </c>
      <c r="E131" s="85" t="s">
        <v>541</v>
      </c>
      <c r="I131" s="87">
        <f>I132+I133</f>
        <v>599717</v>
      </c>
    </row>
    <row r="132" spans="2:9" x14ac:dyDescent="0.2">
      <c r="B132" s="84">
        <v>-17197</v>
      </c>
      <c r="E132" s="85" t="s">
        <v>540</v>
      </c>
      <c r="I132" s="87">
        <v>4328</v>
      </c>
    </row>
    <row r="133" spans="2:9" x14ac:dyDescent="0.2">
      <c r="B133" s="84">
        <v>-90</v>
      </c>
      <c r="E133" s="85" t="s">
        <v>539</v>
      </c>
      <c r="I133" s="87">
        <v>595389</v>
      </c>
    </row>
    <row r="134" spans="2:9" x14ac:dyDescent="0.2">
      <c r="B134" s="84">
        <f>B135+B136</f>
        <v>-16955</v>
      </c>
      <c r="E134" s="85" t="s">
        <v>538</v>
      </c>
      <c r="I134" s="87">
        <f>I135+I136</f>
        <v>-1353001</v>
      </c>
    </row>
    <row r="135" spans="2:9" x14ac:dyDescent="0.2">
      <c r="B135" s="84">
        <v>-11475</v>
      </c>
      <c r="E135" s="85" t="s">
        <v>537</v>
      </c>
      <c r="I135" s="87">
        <v>134158</v>
      </c>
    </row>
    <row r="136" spans="2:9" x14ac:dyDescent="0.2">
      <c r="B136" s="84">
        <v>-5480</v>
      </c>
      <c r="E136" s="85" t="s">
        <v>536</v>
      </c>
      <c r="I136" s="87">
        <v>-1487159</v>
      </c>
    </row>
    <row r="137" spans="2:9" x14ac:dyDescent="0.2">
      <c r="B137" s="84">
        <f>B138+B141</f>
        <v>6631</v>
      </c>
      <c r="E137" s="107" t="s">
        <v>535</v>
      </c>
      <c r="I137" s="87">
        <f>I138+I141</f>
        <v>-12146</v>
      </c>
    </row>
    <row r="138" spans="2:9" x14ac:dyDescent="0.2">
      <c r="B138" s="84">
        <f>B139+B140</f>
        <v>6631</v>
      </c>
      <c r="E138" s="107" t="s">
        <v>534</v>
      </c>
      <c r="I138" s="87">
        <f>I139+I140</f>
        <v>-12146</v>
      </c>
    </row>
    <row r="139" spans="2:9" x14ac:dyDescent="0.2">
      <c r="B139" s="84">
        <v>6631</v>
      </c>
      <c r="E139" s="107" t="s">
        <v>533</v>
      </c>
      <c r="I139" s="87">
        <v>-12146</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3</v>
      </c>
      <c r="C143" s="85" t="s">
        <v>529</v>
      </c>
      <c r="E143" s="85" t="s">
        <v>529</v>
      </c>
      <c r="I143" s="87">
        <v>-10294</v>
      </c>
    </row>
    <row r="144" spans="2:9" x14ac:dyDescent="0.2">
      <c r="B144" s="84">
        <f>B145+B146</f>
        <v>74105</v>
      </c>
      <c r="C144" s="85" t="s">
        <v>528</v>
      </c>
      <c r="E144" s="85" t="s">
        <v>528</v>
      </c>
      <c r="I144" s="87">
        <f>I145+I146</f>
        <v>-132421</v>
      </c>
    </row>
    <row r="145" spans="2:9" x14ac:dyDescent="0.2">
      <c r="B145" s="84">
        <v>84288</v>
      </c>
      <c r="C145" s="85" t="s">
        <v>527</v>
      </c>
      <c r="E145" s="85" t="s">
        <v>527</v>
      </c>
      <c r="I145" s="87">
        <v>-15830</v>
      </c>
    </row>
    <row r="146" spans="2:9" x14ac:dyDescent="0.2">
      <c r="B146" s="89">
        <v>-10183</v>
      </c>
      <c r="C146" s="108" t="s">
        <v>526</v>
      </c>
      <c r="D146" s="109"/>
      <c r="E146" s="108" t="s">
        <v>526</v>
      </c>
      <c r="F146" s="109"/>
      <c r="G146" s="109"/>
      <c r="H146" s="109"/>
      <c r="I146" s="92">
        <v>-116591</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729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614813</v>
      </c>
      <c r="D11" s="81" t="s">
        <v>645</v>
      </c>
      <c r="E11" s="85" t="s">
        <v>644</v>
      </c>
      <c r="F11" s="82"/>
      <c r="G11" s="83" t="s">
        <v>643</v>
      </c>
      <c r="H11" s="86" t="s">
        <v>642</v>
      </c>
      <c r="I11" s="87">
        <f>I12+I13</f>
        <v>2128589</v>
      </c>
    </row>
    <row r="12" spans="2:14" x14ac:dyDescent="0.2">
      <c r="B12" s="84">
        <f>I11-B11</f>
        <v>1513776</v>
      </c>
      <c r="D12" s="85" t="s">
        <v>632</v>
      </c>
      <c r="E12" s="66" t="s">
        <v>631</v>
      </c>
      <c r="F12" s="82"/>
      <c r="G12" s="88" t="s">
        <v>641</v>
      </c>
      <c r="H12" s="83"/>
      <c r="I12" s="87">
        <v>2128589</v>
      </c>
    </row>
    <row r="13" spans="2:14" x14ac:dyDescent="0.2">
      <c r="B13" s="84">
        <v>93635</v>
      </c>
      <c r="D13" s="81" t="s">
        <v>640</v>
      </c>
      <c r="E13" s="85" t="s">
        <v>564</v>
      </c>
      <c r="F13" s="82"/>
      <c r="G13" s="88" t="s">
        <v>639</v>
      </c>
      <c r="I13" s="87">
        <v>0</v>
      </c>
    </row>
    <row r="14" spans="2:14" x14ac:dyDescent="0.2">
      <c r="B14" s="84">
        <f>B12-B13</f>
        <v>1420141</v>
      </c>
      <c r="D14" s="81" t="s">
        <v>638</v>
      </c>
      <c r="E14" s="66" t="s">
        <v>637</v>
      </c>
      <c r="F14" s="82"/>
      <c r="G14" s="88"/>
      <c r="H14" s="83"/>
      <c r="I14" s="87"/>
    </row>
    <row r="15" spans="2:14" ht="7.15" customHeight="1" x14ac:dyDescent="0.2">
      <c r="B15" s="84"/>
      <c r="F15" s="82"/>
      <c r="G15" s="83"/>
      <c r="H15" s="83"/>
      <c r="I15" s="87"/>
    </row>
    <row r="16" spans="2:14" x14ac:dyDescent="0.2">
      <c r="B16" s="89">
        <f>B11+B12</f>
        <v>2128589</v>
      </c>
      <c r="C16" s="78"/>
      <c r="D16" s="90" t="s">
        <v>553</v>
      </c>
      <c r="E16" s="78"/>
      <c r="F16" s="91"/>
      <c r="G16" s="90" t="s">
        <v>553</v>
      </c>
      <c r="H16" s="78"/>
      <c r="I16" s="92">
        <f>I11</f>
        <v>2128589</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1500405</v>
      </c>
      <c r="D26" s="81" t="s">
        <v>634</v>
      </c>
      <c r="E26" s="85" t="s">
        <v>633</v>
      </c>
      <c r="F26" s="82"/>
      <c r="G26" s="88" t="s">
        <v>632</v>
      </c>
      <c r="H26" s="68" t="s">
        <v>631</v>
      </c>
      <c r="I26" s="87">
        <f>+B12</f>
        <v>1513776</v>
      </c>
    </row>
    <row r="27" spans="2:9" x14ac:dyDescent="0.2">
      <c r="B27" s="84">
        <v>1204217</v>
      </c>
      <c r="D27" s="85" t="s">
        <v>630</v>
      </c>
      <c r="F27" s="82"/>
      <c r="G27" s="83"/>
      <c r="H27" s="83"/>
      <c r="I27" s="87"/>
    </row>
    <row r="28" spans="2:9" x14ac:dyDescent="0.2">
      <c r="B28" s="84">
        <f>B29+B30</f>
        <v>296188</v>
      </c>
      <c r="D28" s="85" t="s">
        <v>629</v>
      </c>
      <c r="F28" s="82"/>
      <c r="G28" s="83"/>
      <c r="H28" s="83"/>
      <c r="I28" s="87"/>
    </row>
    <row r="29" spans="2:9" x14ac:dyDescent="0.2">
      <c r="B29" s="84">
        <v>294223</v>
      </c>
      <c r="D29" s="85" t="s">
        <v>628</v>
      </c>
      <c r="F29" s="82"/>
      <c r="G29" s="83"/>
      <c r="H29" s="83"/>
      <c r="I29" s="87"/>
    </row>
    <row r="30" spans="2:9" x14ac:dyDescent="0.2">
      <c r="B30" s="84">
        <v>1965</v>
      </c>
      <c r="D30" s="85" t="s">
        <v>627</v>
      </c>
      <c r="F30" s="82"/>
      <c r="G30" s="83"/>
      <c r="H30" s="83"/>
      <c r="I30" s="87"/>
    </row>
    <row r="31" spans="2:9" ht="12.75" customHeight="1" x14ac:dyDescent="0.2">
      <c r="B31" s="84">
        <v>7113</v>
      </c>
      <c r="D31" s="81" t="s">
        <v>626</v>
      </c>
      <c r="E31" s="81" t="s">
        <v>625</v>
      </c>
      <c r="F31" s="82"/>
      <c r="G31" s="83"/>
      <c r="H31" s="83"/>
      <c r="I31" s="87"/>
    </row>
    <row r="32" spans="2:9" ht="12.75" customHeight="1" x14ac:dyDescent="0.2">
      <c r="B32" s="84">
        <v>-71000</v>
      </c>
      <c r="D32" s="81" t="s">
        <v>624</v>
      </c>
      <c r="E32" s="81" t="s">
        <v>623</v>
      </c>
      <c r="F32" s="82"/>
      <c r="G32" s="83"/>
      <c r="H32" s="83"/>
      <c r="I32" s="87"/>
    </row>
    <row r="33" spans="2:9" x14ac:dyDescent="0.2">
      <c r="B33" s="84">
        <f>I35-B26-B31-B32</f>
        <v>77258</v>
      </c>
      <c r="D33" s="85" t="s">
        <v>621</v>
      </c>
      <c r="E33" s="66" t="s">
        <v>620</v>
      </c>
      <c r="F33" s="82"/>
      <c r="G33" s="83"/>
      <c r="H33" s="83"/>
      <c r="I33" s="87"/>
    </row>
    <row r="34" spans="2:9" x14ac:dyDescent="0.2">
      <c r="B34" s="84"/>
      <c r="F34" s="82"/>
      <c r="G34" s="83"/>
      <c r="H34" s="83"/>
      <c r="I34" s="87"/>
    </row>
    <row r="35" spans="2:9" x14ac:dyDescent="0.2">
      <c r="B35" s="89">
        <f>B26+B31+B32+B33</f>
        <v>1513776</v>
      </c>
      <c r="C35" s="78"/>
      <c r="D35" s="90" t="s">
        <v>553</v>
      </c>
      <c r="E35" s="78"/>
      <c r="F35" s="91"/>
      <c r="G35" s="90" t="s">
        <v>553</v>
      </c>
      <c r="H35" s="78"/>
      <c r="I35" s="92">
        <f>I26</f>
        <v>1513776</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20202</v>
      </c>
      <c r="D42" s="81" t="s">
        <v>619</v>
      </c>
      <c r="E42" s="88" t="s">
        <v>618</v>
      </c>
      <c r="F42" s="82"/>
      <c r="G42" s="85" t="s">
        <v>621</v>
      </c>
      <c r="H42" s="66" t="s">
        <v>620</v>
      </c>
      <c r="I42" s="87">
        <f>+B33</f>
        <v>77258</v>
      </c>
    </row>
    <row r="43" spans="2:9" ht="15" x14ac:dyDescent="0.2">
      <c r="B43" s="84">
        <v>20202</v>
      </c>
      <c r="C43" s="58"/>
      <c r="D43" s="95" t="s">
        <v>617</v>
      </c>
      <c r="F43" s="62"/>
      <c r="G43" s="79" t="s">
        <v>619</v>
      </c>
      <c r="H43" s="96" t="s">
        <v>618</v>
      </c>
      <c r="I43" s="87">
        <f>I44+I45+I47+I48+I49</f>
        <v>4158</v>
      </c>
    </row>
    <row r="44" spans="2:9" x14ac:dyDescent="0.2">
      <c r="B44" s="84">
        <v>0</v>
      </c>
      <c r="D44" s="85" t="s">
        <v>616</v>
      </c>
      <c r="F44" s="82"/>
      <c r="G44" s="95" t="s">
        <v>617</v>
      </c>
      <c r="I44" s="87">
        <v>2526</v>
      </c>
    </row>
    <row r="45" spans="2:9" x14ac:dyDescent="0.2">
      <c r="B45" s="84">
        <v>0</v>
      </c>
      <c r="D45" s="85" t="s">
        <v>615</v>
      </c>
      <c r="E45" s="80"/>
      <c r="F45" s="82"/>
      <c r="G45" s="85" t="s">
        <v>616</v>
      </c>
      <c r="I45" s="87">
        <v>1632</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61214</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81416</v>
      </c>
      <c r="C52" s="78"/>
      <c r="D52" s="78" t="s">
        <v>553</v>
      </c>
      <c r="E52" s="78"/>
      <c r="F52" s="91"/>
      <c r="G52" s="78" t="s">
        <v>553</v>
      </c>
      <c r="H52" s="78"/>
      <c r="I52" s="92">
        <f>I42+I43+I50</f>
        <v>81416</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61214</v>
      </c>
    </row>
    <row r="60" spans="2:9" x14ac:dyDescent="0.2">
      <c r="B60" s="84">
        <v>0</v>
      </c>
      <c r="D60" s="85" t="s">
        <v>605</v>
      </c>
      <c r="F60" s="82"/>
      <c r="G60" s="88" t="s">
        <v>604</v>
      </c>
      <c r="H60" s="85"/>
      <c r="I60" s="87">
        <f>I61+I62</f>
        <v>1965</v>
      </c>
    </row>
    <row r="61" spans="2:9" x14ac:dyDescent="0.2">
      <c r="B61" s="84">
        <v>0</v>
      </c>
      <c r="D61" s="85" t="s">
        <v>603</v>
      </c>
      <c r="F61" s="82"/>
      <c r="G61" s="88" t="s">
        <v>602</v>
      </c>
      <c r="I61" s="87">
        <v>0</v>
      </c>
    </row>
    <row r="62" spans="2:9" x14ac:dyDescent="0.2">
      <c r="B62" s="84">
        <v>1965</v>
      </c>
      <c r="D62" s="81" t="s">
        <v>601</v>
      </c>
      <c r="E62" s="85" t="s">
        <v>600</v>
      </c>
      <c r="F62" s="82"/>
      <c r="G62" s="88" t="s">
        <v>599</v>
      </c>
      <c r="I62" s="87">
        <v>1965</v>
      </c>
    </row>
    <row r="63" spans="2:9" x14ac:dyDescent="0.2">
      <c r="B63" s="84"/>
      <c r="E63" s="85" t="s">
        <v>598</v>
      </c>
      <c r="F63" s="82"/>
      <c r="G63" s="83" t="s">
        <v>597</v>
      </c>
      <c r="H63" s="81" t="s">
        <v>596</v>
      </c>
      <c r="I63" s="87">
        <f>I64+I65+I66</f>
        <v>0</v>
      </c>
    </row>
    <row r="64" spans="2:9" x14ac:dyDescent="0.2">
      <c r="B64" s="84">
        <f>B65+B66+B67</f>
        <v>2104</v>
      </c>
      <c r="D64" s="81" t="s">
        <v>597</v>
      </c>
      <c r="E64" s="81" t="s">
        <v>596</v>
      </c>
      <c r="F64" s="82"/>
      <c r="G64" s="85" t="s">
        <v>595</v>
      </c>
      <c r="I64" s="87">
        <v>0</v>
      </c>
    </row>
    <row r="65" spans="2:9" x14ac:dyDescent="0.2">
      <c r="B65" s="84">
        <v>2032</v>
      </c>
      <c r="D65" s="85" t="s">
        <v>595</v>
      </c>
      <c r="F65" s="82"/>
      <c r="G65" s="88" t="s">
        <v>594</v>
      </c>
      <c r="I65" s="87">
        <v>0</v>
      </c>
    </row>
    <row r="66" spans="2:9" x14ac:dyDescent="0.2">
      <c r="B66" s="84">
        <v>0</v>
      </c>
      <c r="D66" s="85" t="s">
        <v>594</v>
      </c>
      <c r="F66" s="82"/>
      <c r="G66" s="88" t="s">
        <v>593</v>
      </c>
      <c r="I66" s="87">
        <v>0</v>
      </c>
    </row>
    <row r="67" spans="2:9" x14ac:dyDescent="0.2">
      <c r="B67" s="84">
        <v>72</v>
      </c>
      <c r="D67" s="85" t="s">
        <v>593</v>
      </c>
      <c r="F67" s="82"/>
      <c r="G67" s="83"/>
      <c r="H67" s="83"/>
      <c r="I67" s="87"/>
    </row>
    <row r="68" spans="2:9" x14ac:dyDescent="0.2">
      <c r="B68" s="84">
        <f>I70-B59-B62-B64</f>
        <v>59110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63179</v>
      </c>
      <c r="C70" s="78"/>
      <c r="D70" s="78" t="s">
        <v>553</v>
      </c>
      <c r="E70" s="78"/>
      <c r="F70" s="91"/>
      <c r="G70" s="78" t="s">
        <v>553</v>
      </c>
      <c r="H70" s="78"/>
      <c r="I70" s="92">
        <f>I59+I60+I63</f>
        <v>63179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59110</v>
      </c>
    </row>
    <row r="78" spans="2:9" x14ac:dyDescent="0.2">
      <c r="B78" s="84"/>
      <c r="E78" s="85" t="s">
        <v>585</v>
      </c>
      <c r="F78" s="82"/>
      <c r="G78" s="88"/>
      <c r="H78" s="85"/>
      <c r="I78" s="87"/>
    </row>
    <row r="79" spans="2:9" x14ac:dyDescent="0.2">
      <c r="B79" s="84">
        <f>I82-B77</f>
        <v>59110</v>
      </c>
      <c r="D79" s="85" t="s">
        <v>580</v>
      </c>
      <c r="E79" s="68" t="s">
        <v>584</v>
      </c>
      <c r="F79" s="82"/>
      <c r="G79" s="83"/>
      <c r="H79" s="83"/>
      <c r="I79" s="87"/>
    </row>
    <row r="80" spans="2:9" x14ac:dyDescent="0.2">
      <c r="B80" s="84">
        <f>B79-B13</f>
        <v>-34525</v>
      </c>
      <c r="D80" s="85" t="s">
        <v>583</v>
      </c>
      <c r="E80" s="66" t="s">
        <v>579</v>
      </c>
      <c r="F80" s="82"/>
      <c r="G80" s="83"/>
      <c r="H80" s="83"/>
      <c r="I80" s="87"/>
    </row>
    <row r="81" spans="2:9" x14ac:dyDescent="0.2">
      <c r="B81" s="84"/>
      <c r="F81" s="82"/>
      <c r="G81" s="83"/>
      <c r="H81" s="83"/>
      <c r="I81" s="87"/>
    </row>
    <row r="82" spans="2:9" x14ac:dyDescent="0.2">
      <c r="B82" s="89">
        <f>B77+B79</f>
        <v>59110</v>
      </c>
      <c r="C82" s="78"/>
      <c r="D82" s="78" t="s">
        <v>553</v>
      </c>
      <c r="E82" s="78"/>
      <c r="F82" s="91"/>
      <c r="G82" s="78" t="s">
        <v>553</v>
      </c>
      <c r="H82" s="78"/>
      <c r="I82" s="92">
        <f>I77</f>
        <v>59110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-111849</v>
      </c>
      <c r="D92" s="85" t="s">
        <v>567</v>
      </c>
      <c r="E92" s="66" t="s">
        <v>566</v>
      </c>
      <c r="F92" s="82"/>
      <c r="G92" s="85" t="s">
        <v>580</v>
      </c>
      <c r="H92" s="66" t="s">
        <v>579</v>
      </c>
      <c r="I92" s="87">
        <f>+B80</f>
        <v>-34525</v>
      </c>
    </row>
    <row r="93" spans="2:9" x14ac:dyDescent="0.2">
      <c r="B93" s="84"/>
      <c r="E93" s="68" t="s">
        <v>563</v>
      </c>
      <c r="F93" s="82"/>
      <c r="G93" s="88" t="s">
        <v>578</v>
      </c>
      <c r="H93" s="81" t="s">
        <v>577</v>
      </c>
      <c r="I93" s="87">
        <f>I94+I95</f>
        <v>25949</v>
      </c>
    </row>
    <row r="94" spans="2:9" x14ac:dyDescent="0.2">
      <c r="B94" s="84"/>
      <c r="E94" s="85"/>
      <c r="F94" s="82"/>
      <c r="G94" s="88" t="s">
        <v>576</v>
      </c>
      <c r="I94" s="87">
        <v>0</v>
      </c>
    </row>
    <row r="95" spans="2:9" x14ac:dyDescent="0.2">
      <c r="B95" s="84"/>
      <c r="E95" s="85"/>
      <c r="F95" s="82"/>
      <c r="G95" s="88" t="s">
        <v>575</v>
      </c>
      <c r="I95" s="87">
        <v>25949</v>
      </c>
    </row>
    <row r="96" spans="2:9" x14ac:dyDescent="0.2">
      <c r="B96" s="84"/>
      <c r="D96" s="85"/>
      <c r="F96" s="82"/>
      <c r="G96" s="88" t="s">
        <v>574</v>
      </c>
      <c r="H96" s="81" t="s">
        <v>573</v>
      </c>
      <c r="I96" s="87">
        <f>I97</f>
        <v>-103273</v>
      </c>
    </row>
    <row r="97" spans="2:9" x14ac:dyDescent="0.2">
      <c r="B97" s="98"/>
      <c r="C97" s="99"/>
      <c r="D97" s="99"/>
      <c r="E97" s="85"/>
      <c r="F97" s="100"/>
      <c r="G97" s="88" t="s">
        <v>572</v>
      </c>
      <c r="H97" s="101"/>
      <c r="I97" s="87">
        <v>-103273</v>
      </c>
    </row>
    <row r="98" spans="2:9" x14ac:dyDescent="0.2">
      <c r="B98" s="84"/>
      <c r="F98" s="82"/>
      <c r="G98" s="83"/>
      <c r="H98" s="83"/>
      <c r="I98" s="87"/>
    </row>
    <row r="99" spans="2:9" x14ac:dyDescent="0.2">
      <c r="B99" s="89">
        <f>B92</f>
        <v>-111849</v>
      </c>
      <c r="C99" s="78"/>
      <c r="D99" s="78" t="s">
        <v>553</v>
      </c>
      <c r="E99" s="78"/>
      <c r="F99" s="91"/>
      <c r="G99" s="78" t="s">
        <v>553</v>
      </c>
      <c r="H99" s="78"/>
      <c r="I99" s="92">
        <f>I92+I93+I96</f>
        <v>-111849</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96194</v>
      </c>
      <c r="D106" s="85" t="s">
        <v>570</v>
      </c>
      <c r="E106" s="103" t="s">
        <v>569</v>
      </c>
      <c r="F106" s="82"/>
      <c r="G106" s="83"/>
      <c r="H106" s="83"/>
      <c r="I106" s="82"/>
    </row>
    <row r="107" spans="2:9" x14ac:dyDescent="0.2">
      <c r="B107" s="84">
        <v>95206</v>
      </c>
      <c r="D107" s="85" t="s">
        <v>568</v>
      </c>
      <c r="E107" s="85"/>
      <c r="F107" s="82"/>
      <c r="G107" s="85" t="s">
        <v>567</v>
      </c>
      <c r="H107" s="68" t="s">
        <v>566</v>
      </c>
      <c r="I107" s="87"/>
    </row>
    <row r="108" spans="2:9" x14ac:dyDescent="0.2">
      <c r="B108" s="84">
        <f>-B13</f>
        <v>-93635</v>
      </c>
      <c r="D108" s="85" t="s">
        <v>565</v>
      </c>
      <c r="E108" s="86" t="s">
        <v>564</v>
      </c>
      <c r="F108" s="82"/>
      <c r="G108" s="85"/>
      <c r="H108" s="67" t="s">
        <v>563</v>
      </c>
      <c r="I108" s="87">
        <f>B92</f>
        <v>-111849</v>
      </c>
    </row>
    <row r="109" spans="2:9" x14ac:dyDescent="0.2">
      <c r="B109" s="84">
        <v>988</v>
      </c>
      <c r="D109" s="95" t="s">
        <v>562</v>
      </c>
      <c r="E109" s="85" t="s">
        <v>561</v>
      </c>
      <c r="F109" s="82"/>
      <c r="H109" s="104"/>
      <c r="I109" s="105"/>
    </row>
    <row r="110" spans="2:9" x14ac:dyDescent="0.2">
      <c r="B110" s="84">
        <v>0</v>
      </c>
      <c r="D110" s="85" t="s">
        <v>560</v>
      </c>
      <c r="E110" s="85" t="s">
        <v>559</v>
      </c>
      <c r="F110" s="82"/>
      <c r="G110" s="93"/>
      <c r="I110" s="87"/>
    </row>
    <row r="111" spans="2:9" x14ac:dyDescent="0.2">
      <c r="B111" s="84">
        <v>-29169</v>
      </c>
      <c r="D111" s="95" t="s">
        <v>558</v>
      </c>
      <c r="E111" s="85" t="s">
        <v>557</v>
      </c>
      <c r="F111" s="82"/>
      <c r="H111" s="104"/>
      <c r="I111" s="105"/>
    </row>
    <row r="112" spans="2:9" x14ac:dyDescent="0.2">
      <c r="B112" s="84"/>
      <c r="D112" s="85"/>
      <c r="E112" s="85" t="s">
        <v>556</v>
      </c>
      <c r="F112" s="82"/>
      <c r="G112" s="93"/>
      <c r="I112" s="87"/>
    </row>
    <row r="113" spans="2:9" x14ac:dyDescent="0.2">
      <c r="B113" s="84">
        <f>I115-B106-B108-B111</f>
        <v>-85239</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-111849</v>
      </c>
      <c r="C115" s="78"/>
      <c r="D115" s="78" t="s">
        <v>553</v>
      </c>
      <c r="E115" s="106"/>
      <c r="F115" s="91"/>
      <c r="G115" s="78" t="s">
        <v>553</v>
      </c>
      <c r="H115" s="78"/>
      <c r="I115" s="92">
        <f>I108</f>
        <v>-111849</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-85239</v>
      </c>
    </row>
    <row r="123" spans="2:9" ht="15" x14ac:dyDescent="0.2">
      <c r="B123" s="84">
        <f>B125+B128+B131+B134+B137+B142+B143+B144</f>
        <v>1546</v>
      </c>
      <c r="C123" s="79"/>
      <c r="D123" s="58"/>
      <c r="E123" s="85" t="s">
        <v>548</v>
      </c>
      <c r="F123" s="58"/>
      <c r="G123" s="58"/>
      <c r="H123" s="58"/>
      <c r="I123" s="87">
        <f>I125+I128+I131+I134+I137+I142+I143+I144</f>
        <v>86785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-21794</v>
      </c>
      <c r="E128" s="85" t="s">
        <v>544</v>
      </c>
      <c r="I128" s="87">
        <f>I129+I130</f>
        <v>-1092</v>
      </c>
    </row>
    <row r="129" spans="2:9" x14ac:dyDescent="0.2">
      <c r="B129" s="84">
        <v>-21829</v>
      </c>
      <c r="E129" s="85" t="s">
        <v>543</v>
      </c>
      <c r="I129" s="87">
        <v>0</v>
      </c>
    </row>
    <row r="130" spans="2:9" x14ac:dyDescent="0.2">
      <c r="B130" s="84">
        <v>35</v>
      </c>
      <c r="E130" s="85" t="s">
        <v>542</v>
      </c>
      <c r="I130" s="87">
        <v>-1092</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-50554</v>
      </c>
      <c r="E134" s="85" t="s">
        <v>538</v>
      </c>
      <c r="I134" s="87">
        <f>I135+I136</f>
        <v>221</v>
      </c>
    </row>
    <row r="135" spans="2:9" x14ac:dyDescent="0.2">
      <c r="B135" s="84">
        <v>-49574</v>
      </c>
      <c r="E135" s="85" t="s">
        <v>537</v>
      </c>
      <c r="I135" s="87">
        <v>221</v>
      </c>
    </row>
    <row r="136" spans="2:9" x14ac:dyDescent="0.2">
      <c r="B136" s="84">
        <v>-980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73894</v>
      </c>
      <c r="C144" s="85" t="s">
        <v>528</v>
      </c>
      <c r="E144" s="85" t="s">
        <v>528</v>
      </c>
      <c r="I144" s="87">
        <f>I145+I146</f>
        <v>87656</v>
      </c>
    </row>
    <row r="145" spans="2:9" x14ac:dyDescent="0.2">
      <c r="B145" s="84">
        <v>41688</v>
      </c>
      <c r="C145" s="85" t="s">
        <v>527</v>
      </c>
      <c r="E145" s="85" t="s">
        <v>527</v>
      </c>
      <c r="I145" s="87">
        <v>-6679</v>
      </c>
    </row>
    <row r="146" spans="2:9" x14ac:dyDescent="0.2">
      <c r="B146" s="89">
        <v>32206</v>
      </c>
      <c r="C146" s="108" t="s">
        <v>526</v>
      </c>
      <c r="D146" s="109"/>
      <c r="E146" s="108" t="s">
        <v>526</v>
      </c>
      <c r="F146" s="109"/>
      <c r="G146" s="109"/>
      <c r="H146" s="109"/>
      <c r="I146" s="92">
        <v>94335</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730</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108357</v>
      </c>
      <c r="D11" s="81" t="s">
        <v>645</v>
      </c>
      <c r="E11" s="85" t="s">
        <v>644</v>
      </c>
      <c r="F11" s="82"/>
      <c r="G11" s="83" t="s">
        <v>643</v>
      </c>
      <c r="H11" s="86" t="s">
        <v>642</v>
      </c>
      <c r="I11" s="87">
        <f>I12+I13</f>
        <v>276942</v>
      </c>
    </row>
    <row r="12" spans="2:14" x14ac:dyDescent="0.2">
      <c r="B12" s="84">
        <f>I11-B11</f>
        <v>168585</v>
      </c>
      <c r="D12" s="85" t="s">
        <v>632</v>
      </c>
      <c r="E12" s="66" t="s">
        <v>631</v>
      </c>
      <c r="F12" s="82"/>
      <c r="G12" s="88" t="s">
        <v>641</v>
      </c>
      <c r="H12" s="83"/>
      <c r="I12" s="87">
        <v>276942</v>
      </c>
    </row>
    <row r="13" spans="2:14" x14ac:dyDescent="0.2">
      <c r="B13" s="84">
        <v>19638</v>
      </c>
      <c r="D13" s="81" t="s">
        <v>640</v>
      </c>
      <c r="E13" s="85" t="s">
        <v>564</v>
      </c>
      <c r="F13" s="82"/>
      <c r="G13" s="88" t="s">
        <v>639</v>
      </c>
      <c r="I13" s="87">
        <v>0</v>
      </c>
    </row>
    <row r="14" spans="2:14" x14ac:dyDescent="0.2">
      <c r="B14" s="84">
        <f>B12-B13</f>
        <v>148947</v>
      </c>
      <c r="D14" s="81" t="s">
        <v>638</v>
      </c>
      <c r="E14" s="66" t="s">
        <v>637</v>
      </c>
      <c r="F14" s="82"/>
      <c r="G14" s="88"/>
      <c r="H14" s="83"/>
      <c r="I14" s="87"/>
    </row>
    <row r="15" spans="2:14" ht="7.15" customHeight="1" x14ac:dyDescent="0.2">
      <c r="B15" s="84"/>
      <c r="F15" s="82"/>
      <c r="G15" s="83"/>
      <c r="H15" s="83"/>
      <c r="I15" s="87"/>
    </row>
    <row r="16" spans="2:14" x14ac:dyDescent="0.2">
      <c r="B16" s="89">
        <f>B11+B12</f>
        <v>276942</v>
      </c>
      <c r="C16" s="78"/>
      <c r="D16" s="90" t="s">
        <v>553</v>
      </c>
      <c r="E16" s="78"/>
      <c r="F16" s="91"/>
      <c r="G16" s="90" t="s">
        <v>553</v>
      </c>
      <c r="H16" s="78"/>
      <c r="I16" s="92">
        <f>I11</f>
        <v>276942</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125099</v>
      </c>
      <c r="D26" s="81" t="s">
        <v>634</v>
      </c>
      <c r="E26" s="85" t="s">
        <v>633</v>
      </c>
      <c r="F26" s="82"/>
      <c r="G26" s="88" t="s">
        <v>632</v>
      </c>
      <c r="H26" s="68" t="s">
        <v>631</v>
      </c>
      <c r="I26" s="87">
        <f>+B12</f>
        <v>168585</v>
      </c>
    </row>
    <row r="27" spans="2:9" x14ac:dyDescent="0.2">
      <c r="B27" s="84">
        <v>90858</v>
      </c>
      <c r="D27" s="85" t="s">
        <v>630</v>
      </c>
      <c r="F27" s="82"/>
      <c r="G27" s="83"/>
      <c r="H27" s="83"/>
      <c r="I27" s="87"/>
    </row>
    <row r="28" spans="2:9" x14ac:dyDescent="0.2">
      <c r="B28" s="84">
        <f>B29+B30</f>
        <v>34241</v>
      </c>
      <c r="D28" s="85" t="s">
        <v>629</v>
      </c>
      <c r="F28" s="82"/>
      <c r="G28" s="83"/>
      <c r="H28" s="83"/>
      <c r="I28" s="87"/>
    </row>
    <row r="29" spans="2:9" x14ac:dyDescent="0.2">
      <c r="B29" s="84">
        <v>32001</v>
      </c>
      <c r="D29" s="85" t="s">
        <v>628</v>
      </c>
      <c r="F29" s="82"/>
      <c r="G29" s="83"/>
      <c r="H29" s="83"/>
      <c r="I29" s="87"/>
    </row>
    <row r="30" spans="2:9" x14ac:dyDescent="0.2">
      <c r="B30" s="84">
        <v>2240</v>
      </c>
      <c r="D30" s="85" t="s">
        <v>627</v>
      </c>
      <c r="F30" s="82"/>
      <c r="G30" s="83"/>
      <c r="H30" s="83"/>
      <c r="I30" s="87"/>
    </row>
    <row r="31" spans="2:9" ht="12.75" customHeight="1" x14ac:dyDescent="0.2">
      <c r="B31" s="84">
        <v>4133</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39353</v>
      </c>
      <c r="D33" s="85" t="s">
        <v>621</v>
      </c>
      <c r="E33" s="66" t="s">
        <v>620</v>
      </c>
      <c r="F33" s="82"/>
      <c r="G33" s="83"/>
      <c r="H33" s="83"/>
      <c r="I33" s="87"/>
    </row>
    <row r="34" spans="2:9" x14ac:dyDescent="0.2">
      <c r="B34" s="84"/>
      <c r="F34" s="82"/>
      <c r="G34" s="83"/>
      <c r="H34" s="83"/>
      <c r="I34" s="87"/>
    </row>
    <row r="35" spans="2:9" x14ac:dyDescent="0.2">
      <c r="B35" s="89">
        <f>B26+B31+B32+B33</f>
        <v>168585</v>
      </c>
      <c r="C35" s="78"/>
      <c r="D35" s="90" t="s">
        <v>553</v>
      </c>
      <c r="E35" s="78"/>
      <c r="F35" s="91"/>
      <c r="G35" s="90" t="s">
        <v>553</v>
      </c>
      <c r="H35" s="78"/>
      <c r="I35" s="92">
        <f>I26</f>
        <v>168585</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146</v>
      </c>
      <c r="D42" s="81" t="s">
        <v>619</v>
      </c>
      <c r="E42" s="88" t="s">
        <v>618</v>
      </c>
      <c r="F42" s="82"/>
      <c r="G42" s="85" t="s">
        <v>621</v>
      </c>
      <c r="H42" s="66" t="s">
        <v>620</v>
      </c>
      <c r="I42" s="87">
        <f>+B33</f>
        <v>39353</v>
      </c>
    </row>
    <row r="43" spans="2:9" ht="15" x14ac:dyDescent="0.2">
      <c r="B43" s="84">
        <v>146</v>
      </c>
      <c r="C43" s="58"/>
      <c r="D43" s="95" t="s">
        <v>617</v>
      </c>
      <c r="F43" s="62"/>
      <c r="G43" s="79" t="s">
        <v>619</v>
      </c>
      <c r="H43" s="96" t="s">
        <v>618</v>
      </c>
      <c r="I43" s="87">
        <f>I44+I45+I47+I48+I49</f>
        <v>42</v>
      </c>
    </row>
    <row r="44" spans="2:9" x14ac:dyDescent="0.2">
      <c r="B44" s="84">
        <v>0</v>
      </c>
      <c r="D44" s="85" t="s">
        <v>616</v>
      </c>
      <c r="F44" s="82"/>
      <c r="G44" s="95" t="s">
        <v>617</v>
      </c>
      <c r="I44" s="87">
        <v>42</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39249</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39395</v>
      </c>
      <c r="C52" s="78"/>
      <c r="D52" s="78" t="s">
        <v>553</v>
      </c>
      <c r="E52" s="78"/>
      <c r="F52" s="91"/>
      <c r="G52" s="78" t="s">
        <v>553</v>
      </c>
      <c r="H52" s="78"/>
      <c r="I52" s="92">
        <f>I42+I43+I50</f>
        <v>39395</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2623</v>
      </c>
      <c r="D59" s="81" t="s">
        <v>609</v>
      </c>
      <c r="E59" s="86" t="s">
        <v>608</v>
      </c>
      <c r="F59" s="82"/>
      <c r="G59" s="88" t="s">
        <v>607</v>
      </c>
      <c r="H59" s="66" t="s">
        <v>606</v>
      </c>
      <c r="I59" s="87">
        <f>+B49</f>
        <v>39249</v>
      </c>
    </row>
    <row r="60" spans="2:9" x14ac:dyDescent="0.2">
      <c r="B60" s="84">
        <v>2623</v>
      </c>
      <c r="D60" s="85" t="s">
        <v>605</v>
      </c>
      <c r="F60" s="82"/>
      <c r="G60" s="88" t="s">
        <v>604</v>
      </c>
      <c r="H60" s="85"/>
      <c r="I60" s="87">
        <f>I61+I62</f>
        <v>2240</v>
      </c>
    </row>
    <row r="61" spans="2:9" x14ac:dyDescent="0.2">
      <c r="B61" s="84">
        <v>0</v>
      </c>
      <c r="D61" s="85" t="s">
        <v>603</v>
      </c>
      <c r="F61" s="82"/>
      <c r="G61" s="88" t="s">
        <v>602</v>
      </c>
      <c r="I61" s="87">
        <v>0</v>
      </c>
    </row>
    <row r="62" spans="2:9" x14ac:dyDescent="0.2">
      <c r="B62" s="84">
        <v>2240</v>
      </c>
      <c r="D62" s="81" t="s">
        <v>601</v>
      </c>
      <c r="E62" s="85" t="s">
        <v>600</v>
      </c>
      <c r="F62" s="82"/>
      <c r="G62" s="88" t="s">
        <v>599</v>
      </c>
      <c r="I62" s="87">
        <v>2240</v>
      </c>
    </row>
    <row r="63" spans="2:9" x14ac:dyDescent="0.2">
      <c r="B63" s="84"/>
      <c r="E63" s="85" t="s">
        <v>598</v>
      </c>
      <c r="F63" s="82"/>
      <c r="G63" s="83" t="s">
        <v>597</v>
      </c>
      <c r="H63" s="81" t="s">
        <v>596</v>
      </c>
      <c r="I63" s="87">
        <f>I64+I65+I66</f>
        <v>4</v>
      </c>
    </row>
    <row r="64" spans="2:9" x14ac:dyDescent="0.2">
      <c r="B64" s="84">
        <f>B65+B66+B67</f>
        <v>268</v>
      </c>
      <c r="D64" s="81" t="s">
        <v>597</v>
      </c>
      <c r="E64" s="81" t="s">
        <v>596</v>
      </c>
      <c r="F64" s="82"/>
      <c r="G64" s="85" t="s">
        <v>595</v>
      </c>
      <c r="I64" s="87">
        <v>0</v>
      </c>
    </row>
    <row r="65" spans="2:9" x14ac:dyDescent="0.2">
      <c r="B65" s="84">
        <v>268</v>
      </c>
      <c r="D65" s="85" t="s">
        <v>595</v>
      </c>
      <c r="F65" s="82"/>
      <c r="G65" s="88" t="s">
        <v>594</v>
      </c>
      <c r="I65" s="87">
        <v>0</v>
      </c>
    </row>
    <row r="66" spans="2:9" x14ac:dyDescent="0.2">
      <c r="B66" s="84">
        <v>0</v>
      </c>
      <c r="D66" s="85" t="s">
        <v>594</v>
      </c>
      <c r="F66" s="82"/>
      <c r="G66" s="88" t="s">
        <v>593</v>
      </c>
      <c r="I66" s="87">
        <v>4</v>
      </c>
    </row>
    <row r="67" spans="2:9" x14ac:dyDescent="0.2">
      <c r="B67" s="84">
        <v>0</v>
      </c>
      <c r="D67" s="85" t="s">
        <v>593</v>
      </c>
      <c r="F67" s="82"/>
      <c r="G67" s="83"/>
      <c r="H67" s="83"/>
      <c r="I67" s="87"/>
    </row>
    <row r="68" spans="2:9" x14ac:dyDescent="0.2">
      <c r="B68" s="84">
        <f>I70-B59-B62-B64</f>
        <v>36362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41493</v>
      </c>
      <c r="C70" s="78"/>
      <c r="D70" s="78" t="s">
        <v>553</v>
      </c>
      <c r="E70" s="78"/>
      <c r="F70" s="91"/>
      <c r="G70" s="78" t="s">
        <v>553</v>
      </c>
      <c r="H70" s="78"/>
      <c r="I70" s="92">
        <f>I59+I60+I63</f>
        <v>41493</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36362</v>
      </c>
    </row>
    <row r="78" spans="2:9" x14ac:dyDescent="0.2">
      <c r="B78" s="84"/>
      <c r="E78" s="85" t="s">
        <v>585</v>
      </c>
      <c r="F78" s="82"/>
      <c r="G78" s="88"/>
      <c r="H78" s="85"/>
      <c r="I78" s="87"/>
    </row>
    <row r="79" spans="2:9" x14ac:dyDescent="0.2">
      <c r="B79" s="84">
        <f>I82-B77</f>
        <v>36362</v>
      </c>
      <c r="D79" s="85" t="s">
        <v>580</v>
      </c>
      <c r="E79" s="68" t="s">
        <v>584</v>
      </c>
      <c r="F79" s="82"/>
      <c r="G79" s="83"/>
      <c r="H79" s="83"/>
      <c r="I79" s="87"/>
    </row>
    <row r="80" spans="2:9" x14ac:dyDescent="0.2">
      <c r="B80" s="84">
        <f>B79-B13</f>
        <v>16724</v>
      </c>
      <c r="D80" s="85" t="s">
        <v>583</v>
      </c>
      <c r="E80" s="66" t="s">
        <v>579</v>
      </c>
      <c r="F80" s="82"/>
      <c r="G80" s="83"/>
      <c r="H80" s="83"/>
      <c r="I80" s="87"/>
    </row>
    <row r="81" spans="2:9" x14ac:dyDescent="0.2">
      <c r="B81" s="84"/>
      <c r="F81" s="82"/>
      <c r="G81" s="83"/>
      <c r="H81" s="83"/>
      <c r="I81" s="87"/>
    </row>
    <row r="82" spans="2:9" x14ac:dyDescent="0.2">
      <c r="B82" s="89">
        <f>B77+B79</f>
        <v>36362</v>
      </c>
      <c r="C82" s="78"/>
      <c r="D82" s="78" t="s">
        <v>553</v>
      </c>
      <c r="E82" s="78"/>
      <c r="F82" s="91"/>
      <c r="G82" s="78" t="s">
        <v>553</v>
      </c>
      <c r="H82" s="78"/>
      <c r="I82" s="92">
        <f>I77</f>
        <v>36362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17155</v>
      </c>
      <c r="D92" s="85" t="s">
        <v>567</v>
      </c>
      <c r="E92" s="66" t="s">
        <v>566</v>
      </c>
      <c r="F92" s="82"/>
      <c r="G92" s="85" t="s">
        <v>580</v>
      </c>
      <c r="H92" s="66" t="s">
        <v>579</v>
      </c>
      <c r="I92" s="87">
        <f>+B80</f>
        <v>16724</v>
      </c>
    </row>
    <row r="93" spans="2:9" x14ac:dyDescent="0.2">
      <c r="B93" s="84"/>
      <c r="E93" s="68" t="s">
        <v>563</v>
      </c>
      <c r="F93" s="82"/>
      <c r="G93" s="88" t="s">
        <v>578</v>
      </c>
      <c r="H93" s="81" t="s">
        <v>577</v>
      </c>
      <c r="I93" s="87">
        <f>I94+I95</f>
        <v>431</v>
      </c>
    </row>
    <row r="94" spans="2:9" x14ac:dyDescent="0.2">
      <c r="B94" s="84"/>
      <c r="E94" s="85"/>
      <c r="F94" s="82"/>
      <c r="G94" s="88" t="s">
        <v>576</v>
      </c>
      <c r="I94" s="87">
        <v>281</v>
      </c>
    </row>
    <row r="95" spans="2:9" x14ac:dyDescent="0.2">
      <c r="B95" s="84"/>
      <c r="E95" s="85"/>
      <c r="F95" s="82"/>
      <c r="G95" s="88" t="s">
        <v>575</v>
      </c>
      <c r="I95" s="87">
        <v>150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17155</v>
      </c>
      <c r="C99" s="78"/>
      <c r="D99" s="78" t="s">
        <v>553</v>
      </c>
      <c r="E99" s="78"/>
      <c r="F99" s="91"/>
      <c r="G99" s="78" t="s">
        <v>553</v>
      </c>
      <c r="H99" s="78"/>
      <c r="I99" s="92">
        <f>I92+I93+I96</f>
        <v>17155</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15499</v>
      </c>
      <c r="D106" s="85" t="s">
        <v>570</v>
      </c>
      <c r="E106" s="103" t="s">
        <v>569</v>
      </c>
      <c r="F106" s="82"/>
      <c r="G106" s="83"/>
      <c r="H106" s="83"/>
      <c r="I106" s="82"/>
    </row>
    <row r="107" spans="2:9" x14ac:dyDescent="0.2">
      <c r="B107" s="84">
        <v>15582</v>
      </c>
      <c r="D107" s="85" t="s">
        <v>568</v>
      </c>
      <c r="E107" s="85"/>
      <c r="F107" s="82"/>
      <c r="G107" s="85" t="s">
        <v>567</v>
      </c>
      <c r="H107" s="68" t="s">
        <v>566</v>
      </c>
      <c r="I107" s="87"/>
    </row>
    <row r="108" spans="2:9" x14ac:dyDescent="0.2">
      <c r="B108" s="84">
        <f>-B13</f>
        <v>-19638</v>
      </c>
      <c r="D108" s="85" t="s">
        <v>565</v>
      </c>
      <c r="E108" s="86" t="s">
        <v>564</v>
      </c>
      <c r="F108" s="82"/>
      <c r="G108" s="85"/>
      <c r="H108" s="67" t="s">
        <v>563</v>
      </c>
      <c r="I108" s="87">
        <f>B92</f>
        <v>17155</v>
      </c>
    </row>
    <row r="109" spans="2:9" x14ac:dyDescent="0.2">
      <c r="B109" s="84">
        <v>-83</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21294</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17155</v>
      </c>
      <c r="C115" s="78"/>
      <c r="D115" s="78" t="s">
        <v>553</v>
      </c>
      <c r="E115" s="106"/>
      <c r="F115" s="91"/>
      <c r="G115" s="78" t="s">
        <v>553</v>
      </c>
      <c r="H115" s="78"/>
      <c r="I115" s="92">
        <f>I108</f>
        <v>17155</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21294</v>
      </c>
    </row>
    <row r="123" spans="2:9" ht="15" x14ac:dyDescent="0.2">
      <c r="B123" s="84">
        <f>B125+B128+B131+B134+B137+B142+B143+B144</f>
        <v>24773</v>
      </c>
      <c r="C123" s="79"/>
      <c r="D123" s="58"/>
      <c r="E123" s="85" t="s">
        <v>548</v>
      </c>
      <c r="F123" s="58"/>
      <c r="G123" s="58"/>
      <c r="H123" s="58"/>
      <c r="I123" s="87">
        <f>I125+I128+I131+I134+I137+I142+I143+I144</f>
        <v>3479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27487</v>
      </c>
      <c r="E128" s="85" t="s">
        <v>544</v>
      </c>
      <c r="I128" s="87">
        <f>I129+I130</f>
        <v>-1227</v>
      </c>
    </row>
    <row r="129" spans="2:9" x14ac:dyDescent="0.2">
      <c r="B129" s="84">
        <v>27683</v>
      </c>
      <c r="E129" s="85" t="s">
        <v>543</v>
      </c>
      <c r="I129" s="87">
        <v>0</v>
      </c>
    </row>
    <row r="130" spans="2:9" x14ac:dyDescent="0.2">
      <c r="B130" s="84">
        <v>-196</v>
      </c>
      <c r="E130" s="85" t="s">
        <v>542</v>
      </c>
      <c r="I130" s="87">
        <v>-1227</v>
      </c>
    </row>
    <row r="131" spans="2:9" x14ac:dyDescent="0.2">
      <c r="B131" s="84">
        <f>B132+B133</f>
        <v>-168</v>
      </c>
      <c r="E131" s="85" t="s">
        <v>541</v>
      </c>
      <c r="I131" s="87">
        <f>I132+I133</f>
        <v>0</v>
      </c>
    </row>
    <row r="132" spans="2:9" x14ac:dyDescent="0.2">
      <c r="B132" s="84">
        <v>-168</v>
      </c>
      <c r="E132" s="85" t="s">
        <v>540</v>
      </c>
      <c r="I132" s="87">
        <v>0</v>
      </c>
    </row>
    <row r="133" spans="2:9" x14ac:dyDescent="0.2">
      <c r="B133" s="84">
        <v>0</v>
      </c>
      <c r="E133" s="85" t="s">
        <v>539</v>
      </c>
      <c r="I133" s="87">
        <v>0</v>
      </c>
    </row>
    <row r="134" spans="2:9" x14ac:dyDescent="0.2">
      <c r="B134" s="84">
        <f>B135+B136</f>
        <v>-12</v>
      </c>
      <c r="E134" s="85" t="s">
        <v>538</v>
      </c>
      <c r="I134" s="87">
        <f>I135+I136</f>
        <v>-206</v>
      </c>
    </row>
    <row r="135" spans="2:9" x14ac:dyDescent="0.2">
      <c r="B135" s="84">
        <v>0</v>
      </c>
      <c r="E135" s="85" t="s">
        <v>537</v>
      </c>
      <c r="I135" s="87">
        <v>-96</v>
      </c>
    </row>
    <row r="136" spans="2:9" x14ac:dyDescent="0.2">
      <c r="B136" s="84">
        <v>-12</v>
      </c>
      <c r="E136" s="85" t="s">
        <v>536</v>
      </c>
      <c r="I136" s="87">
        <v>-110</v>
      </c>
    </row>
    <row r="137" spans="2:9" x14ac:dyDescent="0.2">
      <c r="B137" s="84">
        <f>B138+B141</f>
        <v>0</v>
      </c>
      <c r="E137" s="107" t="s">
        <v>535</v>
      </c>
      <c r="I137" s="87">
        <f>I138+I141</f>
        <v>4470</v>
      </c>
    </row>
    <row r="138" spans="2:9" x14ac:dyDescent="0.2">
      <c r="B138" s="84">
        <f>B139+B140</f>
        <v>0</v>
      </c>
      <c r="E138" s="107" t="s">
        <v>534</v>
      </c>
      <c r="I138" s="87">
        <f>I139+I140</f>
        <v>4470</v>
      </c>
    </row>
    <row r="139" spans="2:9" x14ac:dyDescent="0.2">
      <c r="B139" s="84">
        <v>0</v>
      </c>
      <c r="E139" s="107" t="s">
        <v>533</v>
      </c>
      <c r="I139" s="87">
        <v>4470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-2534</v>
      </c>
      <c r="C144" s="85" t="s">
        <v>528</v>
      </c>
      <c r="E144" s="85" t="s">
        <v>528</v>
      </c>
      <c r="I144" s="87">
        <f>I145+I146</f>
        <v>442</v>
      </c>
    </row>
    <row r="145" spans="2:9" x14ac:dyDescent="0.2">
      <c r="B145" s="84">
        <v>-1591</v>
      </c>
      <c r="C145" s="85" t="s">
        <v>527</v>
      </c>
      <c r="E145" s="85" t="s">
        <v>527</v>
      </c>
      <c r="I145" s="87">
        <v>-2861</v>
      </c>
    </row>
    <row r="146" spans="2:9" x14ac:dyDescent="0.2">
      <c r="B146" s="89">
        <v>-943</v>
      </c>
      <c r="C146" s="108" t="s">
        <v>526</v>
      </c>
      <c r="D146" s="109"/>
      <c r="E146" s="108" t="s">
        <v>526</v>
      </c>
      <c r="F146" s="109"/>
      <c r="G146" s="109"/>
      <c r="H146" s="109"/>
      <c r="I146" s="92">
        <v>3303</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653</v>
      </c>
      <c r="D3" s="128"/>
      <c r="E3" s="132"/>
      <c r="F3" s="128"/>
      <c r="G3" s="128"/>
      <c r="H3" s="128"/>
      <c r="I3" s="128"/>
      <c r="J3" s="128"/>
      <c r="K3" s="128"/>
      <c r="L3" s="128"/>
      <c r="M3" s="128"/>
      <c r="N3" s="133"/>
    </row>
    <row r="4" spans="2:14" s="131" customFormat="1" ht="15" customHeight="1" x14ac:dyDescent="0.25">
      <c r="B4" s="76" t="s">
        <v>652</v>
      </c>
      <c r="D4" s="128"/>
      <c r="E4" s="132"/>
      <c r="F4" s="128"/>
      <c r="G4" s="128"/>
      <c r="H4" s="128"/>
      <c r="I4" s="128"/>
      <c r="J4" s="128"/>
      <c r="K4" s="128"/>
      <c r="L4" s="128"/>
      <c r="M4" s="128"/>
      <c r="N4" s="133"/>
    </row>
    <row r="5" spans="2:14" s="134" customFormat="1" ht="15" customHeight="1" x14ac:dyDescent="0.2">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1678424</v>
      </c>
      <c r="D11" s="81" t="s">
        <v>645</v>
      </c>
      <c r="E11" s="85" t="s">
        <v>644</v>
      </c>
      <c r="F11" s="82"/>
      <c r="G11" s="83" t="s">
        <v>643</v>
      </c>
      <c r="H11" s="86" t="s">
        <v>642</v>
      </c>
      <c r="I11" s="87">
        <f>I12+I13</f>
        <v>3571479</v>
      </c>
    </row>
    <row r="12" spans="2:14" x14ac:dyDescent="0.2">
      <c r="B12" s="84">
        <f>I11-B11</f>
        <v>1893055</v>
      </c>
      <c r="D12" s="85" t="s">
        <v>632</v>
      </c>
      <c r="E12" s="66" t="s">
        <v>631</v>
      </c>
      <c r="F12" s="82"/>
      <c r="G12" s="88" t="s">
        <v>641</v>
      </c>
      <c r="H12" s="83"/>
      <c r="I12" s="87">
        <v>3565790</v>
      </c>
    </row>
    <row r="13" spans="2:14" x14ac:dyDescent="0.2">
      <c r="B13" s="84">
        <v>433484</v>
      </c>
      <c r="D13" s="81" t="s">
        <v>640</v>
      </c>
      <c r="E13" s="85" t="s">
        <v>564</v>
      </c>
      <c r="F13" s="82"/>
      <c r="G13" s="88" t="s">
        <v>639</v>
      </c>
      <c r="I13" s="87">
        <v>5689</v>
      </c>
    </row>
    <row r="14" spans="2:14" x14ac:dyDescent="0.2">
      <c r="B14" s="84">
        <f>B12-B13</f>
        <v>1459571</v>
      </c>
      <c r="D14" s="81" t="s">
        <v>638</v>
      </c>
      <c r="E14" s="66" t="s">
        <v>637</v>
      </c>
      <c r="F14" s="82"/>
      <c r="G14" s="88"/>
      <c r="H14" s="83"/>
      <c r="I14" s="87"/>
    </row>
    <row r="15" spans="2:14" ht="7.15" customHeight="1" x14ac:dyDescent="0.2">
      <c r="B15" s="84"/>
      <c r="F15" s="82"/>
      <c r="G15" s="83"/>
      <c r="H15" s="83"/>
      <c r="I15" s="87"/>
    </row>
    <row r="16" spans="2:14" x14ac:dyDescent="0.2">
      <c r="B16" s="89">
        <f>B11+B12</f>
        <v>3571479</v>
      </c>
      <c r="C16" s="78"/>
      <c r="D16" s="90" t="s">
        <v>553</v>
      </c>
      <c r="E16" s="78"/>
      <c r="F16" s="91"/>
      <c r="G16" s="90" t="s">
        <v>553</v>
      </c>
      <c r="H16" s="78"/>
      <c r="I16" s="92">
        <f>I11</f>
        <v>3571479</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1034583</v>
      </c>
      <c r="D26" s="81" t="s">
        <v>634</v>
      </c>
      <c r="E26" s="85" t="s">
        <v>633</v>
      </c>
      <c r="F26" s="82"/>
      <c r="G26" s="88" t="s">
        <v>632</v>
      </c>
      <c r="H26" s="68" t="s">
        <v>631</v>
      </c>
      <c r="I26" s="87">
        <f>+B12</f>
        <v>1893055</v>
      </c>
    </row>
    <row r="27" spans="2:9" x14ac:dyDescent="0.2">
      <c r="B27" s="84">
        <v>788755</v>
      </c>
      <c r="D27" s="85" t="s">
        <v>630</v>
      </c>
      <c r="F27" s="82"/>
      <c r="G27" s="83"/>
      <c r="H27" s="83"/>
      <c r="I27" s="87"/>
    </row>
    <row r="28" spans="2:9" x14ac:dyDescent="0.2">
      <c r="B28" s="84">
        <f>B29+B30</f>
        <v>245828</v>
      </c>
      <c r="D28" s="85" t="s">
        <v>629</v>
      </c>
      <c r="F28" s="82"/>
      <c r="G28" s="83"/>
      <c r="H28" s="83"/>
      <c r="I28" s="87"/>
    </row>
    <row r="29" spans="2:9" x14ac:dyDescent="0.2">
      <c r="B29" s="84">
        <v>245577</v>
      </c>
      <c r="D29" s="85" t="s">
        <v>628</v>
      </c>
      <c r="F29" s="82"/>
      <c r="G29" s="83"/>
      <c r="H29" s="83"/>
      <c r="I29" s="87"/>
    </row>
    <row r="30" spans="2:9" x14ac:dyDescent="0.2">
      <c r="B30" s="84">
        <v>251</v>
      </c>
      <c r="D30" s="85" t="s">
        <v>627</v>
      </c>
      <c r="F30" s="82"/>
      <c r="G30" s="83"/>
      <c r="H30" s="83"/>
      <c r="I30" s="87"/>
    </row>
    <row r="31" spans="2:9" ht="12.75" customHeight="1" x14ac:dyDescent="0.2">
      <c r="B31" s="84">
        <v>53594</v>
      </c>
      <c r="D31" s="81" t="s">
        <v>626</v>
      </c>
      <c r="E31" s="81" t="s">
        <v>625</v>
      </c>
      <c r="F31" s="82"/>
      <c r="G31" s="83"/>
      <c r="H31" s="83"/>
      <c r="I31" s="87"/>
    </row>
    <row r="32" spans="2:9" ht="12.75" customHeight="1" x14ac:dyDescent="0.2">
      <c r="B32" s="84">
        <v>-526</v>
      </c>
      <c r="D32" s="81" t="s">
        <v>624</v>
      </c>
      <c r="E32" s="81" t="s">
        <v>623</v>
      </c>
      <c r="F32" s="82"/>
      <c r="G32" s="83"/>
      <c r="H32" s="83"/>
      <c r="I32" s="87"/>
    </row>
    <row r="33" spans="2:9" x14ac:dyDescent="0.2">
      <c r="B33" s="84">
        <f>I35-B26-B31-B32</f>
        <v>805404</v>
      </c>
      <c r="D33" s="85" t="s">
        <v>621</v>
      </c>
      <c r="E33" s="66" t="s">
        <v>620</v>
      </c>
      <c r="F33" s="82"/>
      <c r="G33" s="83"/>
      <c r="H33" s="83"/>
      <c r="I33" s="87"/>
    </row>
    <row r="34" spans="2:9" x14ac:dyDescent="0.2">
      <c r="B34" s="84"/>
      <c r="F34" s="82"/>
      <c r="G34" s="83"/>
      <c r="H34" s="83"/>
      <c r="I34" s="87"/>
    </row>
    <row r="35" spans="2:9" x14ac:dyDescent="0.2">
      <c r="B35" s="89">
        <f>B26+B31+B32+B33</f>
        <v>1893055</v>
      </c>
      <c r="C35" s="78"/>
      <c r="D35" s="90" t="s">
        <v>553</v>
      </c>
      <c r="E35" s="78"/>
      <c r="F35" s="91"/>
      <c r="G35" s="90" t="s">
        <v>553</v>
      </c>
      <c r="H35" s="78"/>
      <c r="I35" s="92">
        <f>I26</f>
        <v>1893055</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109677</v>
      </c>
      <c r="D42" s="81" t="s">
        <v>619</v>
      </c>
      <c r="E42" s="88" t="s">
        <v>618</v>
      </c>
      <c r="F42" s="82"/>
      <c r="G42" s="85" t="s">
        <v>621</v>
      </c>
      <c r="H42" s="66" t="s">
        <v>620</v>
      </c>
      <c r="I42" s="87">
        <f>+B33</f>
        <v>805404</v>
      </c>
    </row>
    <row r="43" spans="2:9" ht="15" x14ac:dyDescent="0.2">
      <c r="B43" s="84">
        <v>62146</v>
      </c>
      <c r="C43" s="58"/>
      <c r="D43" s="95" t="s">
        <v>617</v>
      </c>
      <c r="F43" s="62"/>
      <c r="G43" s="79" t="s">
        <v>619</v>
      </c>
      <c r="H43" s="96" t="s">
        <v>618</v>
      </c>
      <c r="I43" s="87">
        <f>I44+I45+I47+I48+I49</f>
        <v>25051</v>
      </c>
    </row>
    <row r="44" spans="2:9" x14ac:dyDescent="0.2">
      <c r="B44" s="84">
        <v>47531</v>
      </c>
      <c r="D44" s="85" t="s">
        <v>616</v>
      </c>
      <c r="F44" s="82"/>
      <c r="G44" s="95" t="s">
        <v>617</v>
      </c>
      <c r="I44" s="87">
        <v>24672</v>
      </c>
    </row>
    <row r="45" spans="2:9" x14ac:dyDescent="0.2">
      <c r="B45" s="84">
        <v>0</v>
      </c>
      <c r="D45" s="85" t="s">
        <v>615</v>
      </c>
      <c r="E45" s="80"/>
      <c r="F45" s="82"/>
      <c r="G45" s="85" t="s">
        <v>616</v>
      </c>
      <c r="I45" s="87">
        <v>379</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720778</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830455</v>
      </c>
      <c r="C52" s="78"/>
      <c r="D52" s="78" t="s">
        <v>553</v>
      </c>
      <c r="E52" s="78"/>
      <c r="F52" s="91"/>
      <c r="G52" s="78" t="s">
        <v>553</v>
      </c>
      <c r="H52" s="78"/>
      <c r="I52" s="92">
        <f>I42+I43+I50</f>
        <v>830455</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15099</v>
      </c>
      <c r="D59" s="81" t="s">
        <v>609</v>
      </c>
      <c r="E59" s="86" t="s">
        <v>608</v>
      </c>
      <c r="F59" s="82"/>
      <c r="G59" s="88" t="s">
        <v>607</v>
      </c>
      <c r="H59" s="66" t="s">
        <v>606</v>
      </c>
      <c r="I59" s="87">
        <f>+B49</f>
        <v>720778</v>
      </c>
    </row>
    <row r="60" spans="2:9" x14ac:dyDescent="0.2">
      <c r="B60" s="84">
        <v>15099</v>
      </c>
      <c r="D60" s="85" t="s">
        <v>605</v>
      </c>
      <c r="F60" s="82"/>
      <c r="G60" s="88" t="s">
        <v>604</v>
      </c>
      <c r="H60" s="85"/>
      <c r="I60" s="87">
        <f>I61+I62</f>
        <v>251</v>
      </c>
    </row>
    <row r="61" spans="2:9" x14ac:dyDescent="0.2">
      <c r="B61" s="84">
        <v>0</v>
      </c>
      <c r="D61" s="85" t="s">
        <v>603</v>
      </c>
      <c r="F61" s="82"/>
      <c r="G61" s="88" t="s">
        <v>602</v>
      </c>
      <c r="I61" s="87">
        <v>0</v>
      </c>
    </row>
    <row r="62" spans="2:9" x14ac:dyDescent="0.2">
      <c r="B62" s="84">
        <v>251</v>
      </c>
      <c r="D62" s="81" t="s">
        <v>601</v>
      </c>
      <c r="E62" s="85" t="s">
        <v>600</v>
      </c>
      <c r="F62" s="82"/>
      <c r="G62" s="88" t="s">
        <v>599</v>
      </c>
      <c r="I62" s="87">
        <v>251</v>
      </c>
    </row>
    <row r="63" spans="2:9" x14ac:dyDescent="0.2">
      <c r="B63" s="84"/>
      <c r="E63" s="85" t="s">
        <v>598</v>
      </c>
      <c r="F63" s="82"/>
      <c r="G63" s="83" t="s">
        <v>597</v>
      </c>
      <c r="H63" s="81" t="s">
        <v>596</v>
      </c>
      <c r="I63" s="87">
        <f>I64+I65+I66</f>
        <v>13126</v>
      </c>
    </row>
    <row r="64" spans="2:9" x14ac:dyDescent="0.2">
      <c r="B64" s="84">
        <f>B65+B66+B67</f>
        <v>21240</v>
      </c>
      <c r="D64" s="81" t="s">
        <v>597</v>
      </c>
      <c r="E64" s="81" t="s">
        <v>596</v>
      </c>
      <c r="F64" s="82"/>
      <c r="G64" s="85" t="s">
        <v>595</v>
      </c>
      <c r="I64" s="87">
        <v>0</v>
      </c>
    </row>
    <row r="65" spans="2:9" x14ac:dyDescent="0.2">
      <c r="B65" s="84">
        <v>5087</v>
      </c>
      <c r="D65" s="85" t="s">
        <v>595</v>
      </c>
      <c r="F65" s="82"/>
      <c r="G65" s="88" t="s">
        <v>594</v>
      </c>
      <c r="I65" s="87">
        <v>88</v>
      </c>
    </row>
    <row r="66" spans="2:9" x14ac:dyDescent="0.2">
      <c r="B66" s="84">
        <v>0</v>
      </c>
      <c r="D66" s="85" t="s">
        <v>594</v>
      </c>
      <c r="F66" s="82"/>
      <c r="G66" s="88" t="s">
        <v>593</v>
      </c>
      <c r="I66" s="87">
        <v>13038</v>
      </c>
    </row>
    <row r="67" spans="2:9" x14ac:dyDescent="0.2">
      <c r="B67" s="84">
        <v>16153</v>
      </c>
      <c r="D67" s="85" t="s">
        <v>593</v>
      </c>
      <c r="F67" s="82"/>
      <c r="G67" s="83"/>
      <c r="H67" s="83"/>
      <c r="I67" s="87"/>
    </row>
    <row r="68" spans="2:9" x14ac:dyDescent="0.2">
      <c r="B68" s="84">
        <f>I70-B59-B62-B64</f>
        <v>697565</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734155</v>
      </c>
      <c r="C70" s="78"/>
      <c r="D70" s="78" t="s">
        <v>553</v>
      </c>
      <c r="E70" s="78"/>
      <c r="F70" s="91"/>
      <c r="G70" s="78" t="s">
        <v>553</v>
      </c>
      <c r="H70" s="78"/>
      <c r="I70" s="92">
        <f>I59+I60+I63</f>
        <v>734155</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697565</v>
      </c>
    </row>
    <row r="78" spans="2:9" x14ac:dyDescent="0.2">
      <c r="B78" s="84"/>
      <c r="E78" s="85" t="s">
        <v>585</v>
      </c>
      <c r="F78" s="82"/>
      <c r="G78" s="88"/>
      <c r="H78" s="85"/>
      <c r="I78" s="87"/>
    </row>
    <row r="79" spans="2:9" x14ac:dyDescent="0.2">
      <c r="B79" s="84">
        <f>I82-B77</f>
        <v>697565</v>
      </c>
      <c r="D79" s="85" t="s">
        <v>580</v>
      </c>
      <c r="E79" s="68" t="s">
        <v>584</v>
      </c>
      <c r="F79" s="82"/>
      <c r="G79" s="83"/>
      <c r="H79" s="83"/>
      <c r="I79" s="87"/>
    </row>
    <row r="80" spans="2:9" x14ac:dyDescent="0.2">
      <c r="B80" s="84">
        <f>B79-B13</f>
        <v>264081</v>
      </c>
      <c r="D80" s="85" t="s">
        <v>583</v>
      </c>
      <c r="E80" s="66" t="s">
        <v>579</v>
      </c>
      <c r="F80" s="82"/>
      <c r="G80" s="83"/>
      <c r="H80" s="83"/>
      <c r="I80" s="87"/>
    </row>
    <row r="81" spans="2:9" x14ac:dyDescent="0.2">
      <c r="B81" s="84"/>
      <c r="F81" s="82"/>
      <c r="G81" s="83"/>
      <c r="H81" s="83"/>
      <c r="I81" s="87"/>
    </row>
    <row r="82" spans="2:9" x14ac:dyDescent="0.2">
      <c r="B82" s="89">
        <f>B77+B79</f>
        <v>697565</v>
      </c>
      <c r="C82" s="78"/>
      <c r="D82" s="78" t="s">
        <v>553</v>
      </c>
      <c r="E82" s="78"/>
      <c r="F82" s="91"/>
      <c r="G82" s="78" t="s">
        <v>553</v>
      </c>
      <c r="H82" s="78"/>
      <c r="I82" s="92">
        <f>I77</f>
        <v>697565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374195</v>
      </c>
      <c r="D92" s="85" t="s">
        <v>567</v>
      </c>
      <c r="E92" s="66" t="s">
        <v>566</v>
      </c>
      <c r="F92" s="82"/>
      <c r="G92" s="85" t="s">
        <v>580</v>
      </c>
      <c r="H92" s="66" t="s">
        <v>579</v>
      </c>
      <c r="I92" s="87">
        <f>+B80</f>
        <v>264081</v>
      </c>
    </row>
    <row r="93" spans="2:9" x14ac:dyDescent="0.2">
      <c r="B93" s="84"/>
      <c r="E93" s="68" t="s">
        <v>563</v>
      </c>
      <c r="F93" s="82"/>
      <c r="G93" s="88" t="s">
        <v>578</v>
      </c>
      <c r="H93" s="81" t="s">
        <v>577</v>
      </c>
      <c r="I93" s="87">
        <f>I94+I95</f>
        <v>111101</v>
      </c>
    </row>
    <row r="94" spans="2:9" x14ac:dyDescent="0.2">
      <c r="B94" s="84"/>
      <c r="E94" s="85"/>
      <c r="F94" s="82"/>
      <c r="G94" s="88" t="s">
        <v>576</v>
      </c>
      <c r="I94" s="87">
        <v>61430</v>
      </c>
    </row>
    <row r="95" spans="2:9" x14ac:dyDescent="0.2">
      <c r="B95" s="84"/>
      <c r="E95" s="85"/>
      <c r="F95" s="82"/>
      <c r="G95" s="88" t="s">
        <v>575</v>
      </c>
      <c r="I95" s="87">
        <v>49671</v>
      </c>
    </row>
    <row r="96" spans="2:9" x14ac:dyDescent="0.2">
      <c r="B96" s="84"/>
      <c r="D96" s="85"/>
      <c r="F96" s="82"/>
      <c r="G96" s="88" t="s">
        <v>574</v>
      </c>
      <c r="H96" s="81" t="s">
        <v>573</v>
      </c>
      <c r="I96" s="87">
        <f>I97</f>
        <v>-987</v>
      </c>
    </row>
    <row r="97" spans="2:9" x14ac:dyDescent="0.2">
      <c r="B97" s="98"/>
      <c r="C97" s="99"/>
      <c r="D97" s="99"/>
      <c r="E97" s="85"/>
      <c r="F97" s="100"/>
      <c r="G97" s="88" t="s">
        <v>572</v>
      </c>
      <c r="H97" s="101"/>
      <c r="I97" s="87">
        <v>-987</v>
      </c>
    </row>
    <row r="98" spans="2:9" x14ac:dyDescent="0.2">
      <c r="B98" s="84"/>
      <c r="F98" s="82"/>
      <c r="G98" s="83"/>
      <c r="H98" s="83"/>
      <c r="I98" s="87"/>
    </row>
    <row r="99" spans="2:9" x14ac:dyDescent="0.2">
      <c r="B99" s="89">
        <f>B92</f>
        <v>374195</v>
      </c>
      <c r="C99" s="78"/>
      <c r="D99" s="78" t="s">
        <v>553</v>
      </c>
      <c r="E99" s="78"/>
      <c r="F99" s="91"/>
      <c r="G99" s="78" t="s">
        <v>553</v>
      </c>
      <c r="H99" s="78"/>
      <c r="I99" s="92">
        <f>I92+I93+I96</f>
        <v>374195</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359258</v>
      </c>
      <c r="D106" s="85" t="s">
        <v>570</v>
      </c>
      <c r="E106" s="103" t="s">
        <v>569</v>
      </c>
      <c r="F106" s="82"/>
      <c r="G106" s="83"/>
      <c r="H106" s="83"/>
      <c r="I106" s="82"/>
    </row>
    <row r="107" spans="2:9" x14ac:dyDescent="0.2">
      <c r="B107" s="84">
        <v>387482</v>
      </c>
      <c r="D107" s="85" t="s">
        <v>568</v>
      </c>
      <c r="E107" s="85"/>
      <c r="F107" s="82"/>
      <c r="G107" s="85" t="s">
        <v>567</v>
      </c>
      <c r="H107" s="68" t="s">
        <v>566</v>
      </c>
      <c r="I107" s="87"/>
    </row>
    <row r="108" spans="2:9" x14ac:dyDescent="0.2">
      <c r="B108" s="84">
        <f>-B13</f>
        <v>-433484</v>
      </c>
      <c r="D108" s="85" t="s">
        <v>565</v>
      </c>
      <c r="E108" s="86" t="s">
        <v>564</v>
      </c>
      <c r="F108" s="82"/>
      <c r="G108" s="85"/>
      <c r="H108" s="67" t="s">
        <v>563</v>
      </c>
      <c r="I108" s="87">
        <f>B92</f>
        <v>374195</v>
      </c>
    </row>
    <row r="109" spans="2:9" x14ac:dyDescent="0.2">
      <c r="B109" s="84">
        <v>-28224</v>
      </c>
      <c r="D109" s="95" t="s">
        <v>562</v>
      </c>
      <c r="E109" s="85" t="s">
        <v>561</v>
      </c>
      <c r="F109" s="82"/>
      <c r="H109" s="104"/>
      <c r="I109" s="105"/>
    </row>
    <row r="110" spans="2:9" x14ac:dyDescent="0.2">
      <c r="B110" s="84">
        <v>0</v>
      </c>
      <c r="D110" s="85" t="s">
        <v>560</v>
      </c>
      <c r="E110" s="85" t="s">
        <v>559</v>
      </c>
      <c r="F110" s="82"/>
      <c r="G110" s="93"/>
      <c r="I110" s="87"/>
    </row>
    <row r="111" spans="2:9" x14ac:dyDescent="0.2">
      <c r="B111" s="84">
        <v>-4406</v>
      </c>
      <c r="D111" s="95" t="s">
        <v>558</v>
      </c>
      <c r="E111" s="85" t="s">
        <v>557</v>
      </c>
      <c r="F111" s="82"/>
      <c r="H111" s="104"/>
      <c r="I111" s="105"/>
    </row>
    <row r="112" spans="2:9" x14ac:dyDescent="0.2">
      <c r="B112" s="84"/>
      <c r="D112" s="85"/>
      <c r="E112" s="85" t="s">
        <v>556</v>
      </c>
      <c r="F112" s="82"/>
      <c r="G112" s="93"/>
      <c r="I112" s="87"/>
    </row>
    <row r="113" spans="2:9" x14ac:dyDescent="0.2">
      <c r="B113" s="84">
        <f>I115-B106-B108-B111</f>
        <v>452827</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374195</v>
      </c>
      <c r="C115" s="78"/>
      <c r="D115" s="78" t="s">
        <v>553</v>
      </c>
      <c r="E115" s="106"/>
      <c r="F115" s="91"/>
      <c r="G115" s="78" t="s">
        <v>553</v>
      </c>
      <c r="H115" s="78"/>
      <c r="I115" s="92">
        <f>I108</f>
        <v>374195</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452827</v>
      </c>
    </row>
    <row r="123" spans="2:9" ht="15" x14ac:dyDescent="0.2">
      <c r="B123" s="84">
        <f>B125+B128+B131+B134+B137+B142+B143+B144</f>
        <v>235516</v>
      </c>
      <c r="C123" s="79"/>
      <c r="D123" s="58"/>
      <c r="E123" s="85" t="s">
        <v>548</v>
      </c>
      <c r="F123" s="58"/>
      <c r="G123" s="58"/>
      <c r="H123" s="58"/>
      <c r="I123" s="87">
        <f>I125+I128+I131+I134+I137+I142+I143+I144</f>
        <v>-217311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175968</v>
      </c>
      <c r="E128" s="85" t="s">
        <v>544</v>
      </c>
      <c r="I128" s="87">
        <f>I129+I130</f>
        <v>37903</v>
      </c>
    </row>
    <row r="129" spans="2:9" x14ac:dyDescent="0.2">
      <c r="B129" s="84">
        <v>182821</v>
      </c>
      <c r="E129" s="85" t="s">
        <v>543</v>
      </c>
      <c r="I129" s="87">
        <v>0</v>
      </c>
    </row>
    <row r="130" spans="2:9" x14ac:dyDescent="0.2">
      <c r="B130" s="84">
        <v>-6853</v>
      </c>
      <c r="E130" s="85" t="s">
        <v>542</v>
      </c>
      <c r="I130" s="87">
        <v>37903</v>
      </c>
    </row>
    <row r="131" spans="2:9" x14ac:dyDescent="0.2">
      <c r="B131" s="84">
        <f>B132+B133</f>
        <v>-31359</v>
      </c>
      <c r="E131" s="85" t="s">
        <v>541</v>
      </c>
      <c r="I131" s="87">
        <f>I132+I133</f>
        <v>129</v>
      </c>
    </row>
    <row r="132" spans="2:9" x14ac:dyDescent="0.2">
      <c r="B132" s="84">
        <v>-14863</v>
      </c>
      <c r="E132" s="85" t="s">
        <v>540</v>
      </c>
      <c r="I132" s="87">
        <v>498679</v>
      </c>
    </row>
    <row r="133" spans="2:9" x14ac:dyDescent="0.2">
      <c r="B133" s="84">
        <v>-16496</v>
      </c>
      <c r="E133" s="85" t="s">
        <v>539</v>
      </c>
      <c r="I133" s="87">
        <v>-498550</v>
      </c>
    </row>
    <row r="134" spans="2:9" x14ac:dyDescent="0.2">
      <c r="B134" s="84">
        <f>B135+B136</f>
        <v>11488</v>
      </c>
      <c r="E134" s="85" t="s">
        <v>538</v>
      </c>
      <c r="I134" s="87">
        <f>I135+I136</f>
        <v>-361800</v>
      </c>
    </row>
    <row r="135" spans="2:9" x14ac:dyDescent="0.2">
      <c r="B135" s="84">
        <v>-14559</v>
      </c>
      <c r="E135" s="85" t="s">
        <v>537</v>
      </c>
      <c r="I135" s="87">
        <v>-90897</v>
      </c>
    </row>
    <row r="136" spans="2:9" x14ac:dyDescent="0.2">
      <c r="B136" s="84">
        <v>26047</v>
      </c>
      <c r="E136" s="85" t="s">
        <v>536</v>
      </c>
      <c r="I136" s="87">
        <v>-270903</v>
      </c>
    </row>
    <row r="137" spans="2:9" x14ac:dyDescent="0.2">
      <c r="B137" s="84">
        <f>B138+B141</f>
        <v>-12412</v>
      </c>
      <c r="E137" s="107" t="s">
        <v>535</v>
      </c>
      <c r="I137" s="87">
        <f>I138+I141</f>
        <v>44338</v>
      </c>
    </row>
    <row r="138" spans="2:9" x14ac:dyDescent="0.2">
      <c r="B138" s="84">
        <f>B139+B140</f>
        <v>-757</v>
      </c>
      <c r="E138" s="107" t="s">
        <v>534</v>
      </c>
      <c r="I138" s="87">
        <f>I139+I140</f>
        <v>44338</v>
      </c>
    </row>
    <row r="139" spans="2:9" x14ac:dyDescent="0.2">
      <c r="B139" s="84">
        <v>-757</v>
      </c>
      <c r="E139" s="107" t="s">
        <v>533</v>
      </c>
      <c r="I139" s="87">
        <v>44338</v>
      </c>
    </row>
    <row r="140" spans="2:9" x14ac:dyDescent="0.2">
      <c r="B140" s="84">
        <v>0</v>
      </c>
      <c r="E140" s="107" t="s">
        <v>532</v>
      </c>
      <c r="I140" s="87">
        <v>0</v>
      </c>
    </row>
    <row r="141" spans="2:9" x14ac:dyDescent="0.2">
      <c r="B141" s="84">
        <v>-11655</v>
      </c>
      <c r="E141" s="107" t="s">
        <v>531</v>
      </c>
      <c r="I141" s="87">
        <v>0</v>
      </c>
    </row>
    <row r="142" spans="2:9" x14ac:dyDescent="0.2">
      <c r="B142" s="84">
        <v>0</v>
      </c>
      <c r="E142" s="85" t="s">
        <v>530</v>
      </c>
      <c r="I142" s="87">
        <v>0</v>
      </c>
    </row>
    <row r="143" spans="2:9" x14ac:dyDescent="0.2">
      <c r="B143" s="84">
        <v>0</v>
      </c>
      <c r="C143" s="85" t="s">
        <v>529</v>
      </c>
      <c r="E143" s="85" t="s">
        <v>529</v>
      </c>
      <c r="I143" s="87">
        <v>-420</v>
      </c>
    </row>
    <row r="144" spans="2:9" x14ac:dyDescent="0.2">
      <c r="B144" s="84">
        <f>B145+B146</f>
        <v>91831</v>
      </c>
      <c r="C144" s="85" t="s">
        <v>528</v>
      </c>
      <c r="E144" s="85" t="s">
        <v>528</v>
      </c>
      <c r="I144" s="87">
        <f>I145+I146</f>
        <v>62539</v>
      </c>
    </row>
    <row r="145" spans="2:9" x14ac:dyDescent="0.2">
      <c r="B145" s="84">
        <v>67869</v>
      </c>
      <c r="C145" s="85" t="s">
        <v>527</v>
      </c>
      <c r="E145" s="85" t="s">
        <v>527</v>
      </c>
      <c r="I145" s="87">
        <v>62341</v>
      </c>
    </row>
    <row r="146" spans="2:9" x14ac:dyDescent="0.2">
      <c r="B146" s="89">
        <v>23962</v>
      </c>
      <c r="C146" s="108" t="s">
        <v>526</v>
      </c>
      <c r="D146" s="109"/>
      <c r="E146" s="108" t="s">
        <v>526</v>
      </c>
      <c r="F146" s="109"/>
      <c r="G146" s="109"/>
      <c r="H146" s="109"/>
      <c r="I146" s="92">
        <v>198</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7" fitToHeight="4" orientation="portrait" r:id="rId1"/>
  <headerFooter alignWithMargins="0"/>
  <rowBreaks count="2" manualBreakCount="2">
    <brk id="72" min="1" max="8" man="1"/>
    <brk id="146"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731</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4828</v>
      </c>
      <c r="D11" s="81" t="s">
        <v>645</v>
      </c>
      <c r="E11" s="85" t="s">
        <v>644</v>
      </c>
      <c r="F11" s="82"/>
      <c r="G11" s="83" t="s">
        <v>643</v>
      </c>
      <c r="H11" s="86" t="s">
        <v>642</v>
      </c>
      <c r="I11" s="87">
        <f>I12+I13</f>
        <v>36451</v>
      </c>
    </row>
    <row r="12" spans="2:14" x14ac:dyDescent="0.2">
      <c r="B12" s="84">
        <f>I11-B11</f>
        <v>31623</v>
      </c>
      <c r="D12" s="85" t="s">
        <v>632</v>
      </c>
      <c r="E12" s="66" t="s">
        <v>631</v>
      </c>
      <c r="F12" s="82"/>
      <c r="G12" s="88" t="s">
        <v>641</v>
      </c>
      <c r="H12" s="83"/>
      <c r="I12" s="87">
        <v>36451</v>
      </c>
    </row>
    <row r="13" spans="2:14" x14ac:dyDescent="0.2">
      <c r="B13" s="84">
        <v>1636</v>
      </c>
      <c r="D13" s="81" t="s">
        <v>640</v>
      </c>
      <c r="E13" s="85" t="s">
        <v>564</v>
      </c>
      <c r="F13" s="82"/>
      <c r="G13" s="88" t="s">
        <v>639</v>
      </c>
      <c r="I13" s="87">
        <v>0</v>
      </c>
    </row>
    <row r="14" spans="2:14" x14ac:dyDescent="0.2">
      <c r="B14" s="84">
        <f>B12-B13</f>
        <v>29987</v>
      </c>
      <c r="D14" s="81" t="s">
        <v>638</v>
      </c>
      <c r="E14" s="66" t="s">
        <v>637</v>
      </c>
      <c r="F14" s="82"/>
      <c r="G14" s="88"/>
      <c r="H14" s="83"/>
      <c r="I14" s="87"/>
    </row>
    <row r="15" spans="2:14" ht="7.15" customHeight="1" x14ac:dyDescent="0.2">
      <c r="B15" s="84"/>
      <c r="F15" s="82"/>
      <c r="G15" s="83"/>
      <c r="H15" s="83"/>
      <c r="I15" s="87"/>
    </row>
    <row r="16" spans="2:14" x14ac:dyDescent="0.2">
      <c r="B16" s="89">
        <f>B11+B12</f>
        <v>36451</v>
      </c>
      <c r="C16" s="78"/>
      <c r="D16" s="90" t="s">
        <v>553</v>
      </c>
      <c r="E16" s="78"/>
      <c r="F16" s="91"/>
      <c r="G16" s="90" t="s">
        <v>553</v>
      </c>
      <c r="H16" s="78"/>
      <c r="I16" s="92">
        <f>I11</f>
        <v>36451</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16534</v>
      </c>
      <c r="D26" s="81" t="s">
        <v>634</v>
      </c>
      <c r="E26" s="85" t="s">
        <v>633</v>
      </c>
      <c r="F26" s="82"/>
      <c r="G26" s="88" t="s">
        <v>632</v>
      </c>
      <c r="H26" s="68" t="s">
        <v>631</v>
      </c>
      <c r="I26" s="87">
        <f>+B12</f>
        <v>31623</v>
      </c>
    </row>
    <row r="27" spans="2:9" x14ac:dyDescent="0.2">
      <c r="B27" s="84">
        <v>13569</v>
      </c>
      <c r="D27" s="85" t="s">
        <v>630</v>
      </c>
      <c r="F27" s="82"/>
      <c r="G27" s="83"/>
      <c r="H27" s="83"/>
      <c r="I27" s="87"/>
    </row>
    <row r="28" spans="2:9" x14ac:dyDescent="0.2">
      <c r="B28" s="84">
        <f>B29+B30</f>
        <v>2965</v>
      </c>
      <c r="D28" s="85" t="s">
        <v>629</v>
      </c>
      <c r="F28" s="82"/>
      <c r="G28" s="83"/>
      <c r="H28" s="83"/>
      <c r="I28" s="87"/>
    </row>
    <row r="29" spans="2:9" x14ac:dyDescent="0.2">
      <c r="B29" s="84">
        <v>2942</v>
      </c>
      <c r="D29" s="85" t="s">
        <v>628</v>
      </c>
      <c r="F29" s="82"/>
      <c r="G29" s="83"/>
      <c r="H29" s="83"/>
      <c r="I29" s="87"/>
    </row>
    <row r="30" spans="2:9" x14ac:dyDescent="0.2">
      <c r="B30" s="84">
        <v>23</v>
      </c>
      <c r="D30" s="85" t="s">
        <v>627</v>
      </c>
      <c r="F30" s="82"/>
      <c r="G30" s="83"/>
      <c r="H30" s="83"/>
      <c r="I30" s="87"/>
    </row>
    <row r="31" spans="2:9" ht="12.75" customHeight="1" x14ac:dyDescent="0.2">
      <c r="B31" s="84">
        <v>372</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14717</v>
      </c>
      <c r="D33" s="85" t="s">
        <v>621</v>
      </c>
      <c r="E33" s="66" t="s">
        <v>620</v>
      </c>
      <c r="F33" s="82"/>
      <c r="G33" s="83"/>
      <c r="H33" s="83"/>
      <c r="I33" s="87"/>
    </row>
    <row r="34" spans="2:9" x14ac:dyDescent="0.2">
      <c r="B34" s="84"/>
      <c r="F34" s="82"/>
      <c r="G34" s="83"/>
      <c r="H34" s="83"/>
      <c r="I34" s="87"/>
    </row>
    <row r="35" spans="2:9" x14ac:dyDescent="0.2">
      <c r="B35" s="89">
        <f>B26+B31+B32+B33</f>
        <v>31623</v>
      </c>
      <c r="C35" s="78"/>
      <c r="D35" s="90" t="s">
        <v>553</v>
      </c>
      <c r="E35" s="78"/>
      <c r="F35" s="91"/>
      <c r="G35" s="90" t="s">
        <v>553</v>
      </c>
      <c r="H35" s="78"/>
      <c r="I35" s="92">
        <f>I26</f>
        <v>31623</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13294</v>
      </c>
      <c r="D42" s="81" t="s">
        <v>619</v>
      </c>
      <c r="E42" s="88" t="s">
        <v>618</v>
      </c>
      <c r="F42" s="82"/>
      <c r="G42" s="85" t="s">
        <v>621</v>
      </c>
      <c r="H42" s="66" t="s">
        <v>620</v>
      </c>
      <c r="I42" s="87">
        <f>+B33</f>
        <v>14717</v>
      </c>
    </row>
    <row r="43" spans="2:9" ht="15" x14ac:dyDescent="0.2">
      <c r="B43" s="84">
        <v>5</v>
      </c>
      <c r="C43" s="58"/>
      <c r="D43" s="95" t="s">
        <v>617</v>
      </c>
      <c r="F43" s="62"/>
      <c r="G43" s="79" t="s">
        <v>619</v>
      </c>
      <c r="H43" s="96" t="s">
        <v>618</v>
      </c>
      <c r="I43" s="87">
        <f>I44+I45+I47+I48+I49</f>
        <v>30</v>
      </c>
    </row>
    <row r="44" spans="2:9" x14ac:dyDescent="0.2">
      <c r="B44" s="84">
        <v>13289</v>
      </c>
      <c r="D44" s="85" t="s">
        <v>616</v>
      </c>
      <c r="F44" s="82"/>
      <c r="G44" s="95" t="s">
        <v>617</v>
      </c>
      <c r="I44" s="87">
        <v>30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1453</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14747</v>
      </c>
      <c r="C52" s="78"/>
      <c r="D52" s="78" t="s">
        <v>553</v>
      </c>
      <c r="E52" s="78"/>
      <c r="F52" s="91"/>
      <c r="G52" s="78" t="s">
        <v>553</v>
      </c>
      <c r="H52" s="78"/>
      <c r="I52" s="92">
        <f>I42+I43+I50</f>
        <v>14747</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1453</v>
      </c>
    </row>
    <row r="60" spans="2:9" x14ac:dyDescent="0.2">
      <c r="B60" s="84">
        <v>0</v>
      </c>
      <c r="D60" s="85" t="s">
        <v>605</v>
      </c>
      <c r="F60" s="82"/>
      <c r="G60" s="88" t="s">
        <v>604</v>
      </c>
      <c r="H60" s="85"/>
      <c r="I60" s="87">
        <f>I61+I62</f>
        <v>23</v>
      </c>
    </row>
    <row r="61" spans="2:9" x14ac:dyDescent="0.2">
      <c r="B61" s="84">
        <v>0</v>
      </c>
      <c r="D61" s="85" t="s">
        <v>603</v>
      </c>
      <c r="F61" s="82"/>
      <c r="G61" s="88" t="s">
        <v>602</v>
      </c>
      <c r="I61" s="87">
        <v>0</v>
      </c>
    </row>
    <row r="62" spans="2:9" x14ac:dyDescent="0.2">
      <c r="B62" s="84">
        <v>23</v>
      </c>
      <c r="D62" s="81" t="s">
        <v>601</v>
      </c>
      <c r="E62" s="85" t="s">
        <v>600</v>
      </c>
      <c r="F62" s="82"/>
      <c r="G62" s="88" t="s">
        <v>599</v>
      </c>
      <c r="I62" s="87">
        <v>23</v>
      </c>
    </row>
    <row r="63" spans="2:9" x14ac:dyDescent="0.2">
      <c r="B63" s="84"/>
      <c r="E63" s="85" t="s">
        <v>598</v>
      </c>
      <c r="F63" s="82"/>
      <c r="G63" s="83" t="s">
        <v>597</v>
      </c>
      <c r="H63" s="81" t="s">
        <v>596</v>
      </c>
      <c r="I63" s="87">
        <f>I64+I65+I66</f>
        <v>1571</v>
      </c>
    </row>
    <row r="64" spans="2:9" x14ac:dyDescent="0.2">
      <c r="B64" s="84">
        <f>B65+B66+B67</f>
        <v>332</v>
      </c>
      <c r="D64" s="81" t="s">
        <v>597</v>
      </c>
      <c r="E64" s="81" t="s">
        <v>596</v>
      </c>
      <c r="F64" s="82"/>
      <c r="G64" s="85" t="s">
        <v>595</v>
      </c>
      <c r="I64" s="87">
        <v>0</v>
      </c>
    </row>
    <row r="65" spans="2:9" x14ac:dyDescent="0.2">
      <c r="B65" s="84">
        <v>8</v>
      </c>
      <c r="D65" s="85" t="s">
        <v>595</v>
      </c>
      <c r="F65" s="82"/>
      <c r="G65" s="88" t="s">
        <v>594</v>
      </c>
      <c r="I65" s="87">
        <v>0</v>
      </c>
    </row>
    <row r="66" spans="2:9" x14ac:dyDescent="0.2">
      <c r="B66" s="84">
        <v>0</v>
      </c>
      <c r="D66" s="85" t="s">
        <v>594</v>
      </c>
      <c r="F66" s="82"/>
      <c r="G66" s="88" t="s">
        <v>593</v>
      </c>
      <c r="I66" s="87">
        <v>1571</v>
      </c>
    </row>
    <row r="67" spans="2:9" x14ac:dyDescent="0.2">
      <c r="B67" s="84">
        <v>324</v>
      </c>
      <c r="D67" s="85" t="s">
        <v>593</v>
      </c>
      <c r="F67" s="82"/>
      <c r="G67" s="83"/>
      <c r="H67" s="83"/>
      <c r="I67" s="87"/>
    </row>
    <row r="68" spans="2:9" x14ac:dyDescent="0.2">
      <c r="B68" s="84">
        <f>I70-B59-B62-B64</f>
        <v>2692</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3047</v>
      </c>
      <c r="C70" s="78"/>
      <c r="D70" s="78" t="s">
        <v>553</v>
      </c>
      <c r="E70" s="78"/>
      <c r="F70" s="91"/>
      <c r="G70" s="78" t="s">
        <v>553</v>
      </c>
      <c r="H70" s="78"/>
      <c r="I70" s="92">
        <f>I59+I60+I63</f>
        <v>3047</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2692</v>
      </c>
    </row>
    <row r="78" spans="2:9" x14ac:dyDescent="0.2">
      <c r="B78" s="84"/>
      <c r="E78" s="85" t="s">
        <v>585</v>
      </c>
      <c r="F78" s="82"/>
      <c r="G78" s="88"/>
      <c r="H78" s="85"/>
      <c r="I78" s="87"/>
    </row>
    <row r="79" spans="2:9" x14ac:dyDescent="0.2">
      <c r="B79" s="84">
        <f>I82-B77</f>
        <v>2692</v>
      </c>
      <c r="D79" s="85" t="s">
        <v>580</v>
      </c>
      <c r="E79" s="68" t="s">
        <v>584</v>
      </c>
      <c r="F79" s="82"/>
      <c r="G79" s="83"/>
      <c r="H79" s="83"/>
      <c r="I79" s="87"/>
    </row>
    <row r="80" spans="2:9" x14ac:dyDescent="0.2">
      <c r="B80" s="84">
        <f>B79-B13</f>
        <v>1056</v>
      </c>
      <c r="D80" s="85" t="s">
        <v>583</v>
      </c>
      <c r="E80" s="66" t="s">
        <v>579</v>
      </c>
      <c r="F80" s="82"/>
      <c r="G80" s="83"/>
      <c r="H80" s="83"/>
      <c r="I80" s="87"/>
    </row>
    <row r="81" spans="2:9" x14ac:dyDescent="0.2">
      <c r="B81" s="84"/>
      <c r="F81" s="82"/>
      <c r="G81" s="83"/>
      <c r="H81" s="83"/>
      <c r="I81" s="87"/>
    </row>
    <row r="82" spans="2:9" x14ac:dyDescent="0.2">
      <c r="B82" s="89">
        <f>B77+B79</f>
        <v>2692</v>
      </c>
      <c r="C82" s="78"/>
      <c r="D82" s="78" t="s">
        <v>553</v>
      </c>
      <c r="E82" s="78"/>
      <c r="F82" s="91"/>
      <c r="G82" s="78" t="s">
        <v>553</v>
      </c>
      <c r="H82" s="78"/>
      <c r="I82" s="92">
        <f>I77</f>
        <v>2692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1056</v>
      </c>
      <c r="D92" s="85" t="s">
        <v>567</v>
      </c>
      <c r="E92" s="66" t="s">
        <v>566</v>
      </c>
      <c r="F92" s="82"/>
      <c r="G92" s="85" t="s">
        <v>580</v>
      </c>
      <c r="H92" s="66" t="s">
        <v>579</v>
      </c>
      <c r="I92" s="87">
        <f>+B80</f>
        <v>1056</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1056</v>
      </c>
      <c r="C99" s="78"/>
      <c r="D99" s="78" t="s">
        <v>553</v>
      </c>
      <c r="E99" s="78"/>
      <c r="F99" s="91"/>
      <c r="G99" s="78" t="s">
        <v>553</v>
      </c>
      <c r="H99" s="78"/>
      <c r="I99" s="92">
        <f>I92+I93+I96</f>
        <v>1056</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468</v>
      </c>
      <c r="D106" s="85" t="s">
        <v>570</v>
      </c>
      <c r="E106" s="103" t="s">
        <v>569</v>
      </c>
      <c r="F106" s="82"/>
      <c r="G106" s="83"/>
      <c r="H106" s="83"/>
      <c r="I106" s="82"/>
    </row>
    <row r="107" spans="2:9" x14ac:dyDescent="0.2">
      <c r="B107" s="84">
        <v>501</v>
      </c>
      <c r="D107" s="85" t="s">
        <v>568</v>
      </c>
      <c r="E107" s="85"/>
      <c r="F107" s="82"/>
      <c r="G107" s="85" t="s">
        <v>567</v>
      </c>
      <c r="H107" s="68" t="s">
        <v>566</v>
      </c>
      <c r="I107" s="87"/>
    </row>
    <row r="108" spans="2:9" x14ac:dyDescent="0.2">
      <c r="B108" s="84">
        <f>-B13</f>
        <v>-1636</v>
      </c>
      <c r="D108" s="85" t="s">
        <v>565</v>
      </c>
      <c r="E108" s="86" t="s">
        <v>564</v>
      </c>
      <c r="F108" s="82"/>
      <c r="G108" s="85"/>
      <c r="H108" s="67" t="s">
        <v>563</v>
      </c>
      <c r="I108" s="87">
        <f>B92</f>
        <v>1056</v>
      </c>
    </row>
    <row r="109" spans="2:9" x14ac:dyDescent="0.2">
      <c r="B109" s="84">
        <v>-33</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2224</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1056</v>
      </c>
      <c r="C115" s="78"/>
      <c r="D115" s="78" t="s">
        <v>553</v>
      </c>
      <c r="E115" s="106"/>
      <c r="F115" s="91"/>
      <c r="G115" s="78" t="s">
        <v>553</v>
      </c>
      <c r="H115" s="78"/>
      <c r="I115" s="92">
        <f>I108</f>
        <v>1056</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2224</v>
      </c>
    </row>
    <row r="123" spans="2:9" ht="15" x14ac:dyDescent="0.2">
      <c r="B123" s="84">
        <f>B125+B128+B131+B134+B137+B142+B143+B144</f>
        <v>-25498</v>
      </c>
      <c r="C123" s="79"/>
      <c r="D123" s="58"/>
      <c r="E123" s="85" t="s">
        <v>548</v>
      </c>
      <c r="F123" s="58"/>
      <c r="G123" s="58"/>
      <c r="H123" s="58"/>
      <c r="I123" s="87">
        <f>I125+I128+I131+I134+I137+I142+I143+I144</f>
        <v>-27722</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-24797</v>
      </c>
      <c r="E128" s="85" t="s">
        <v>544</v>
      </c>
      <c r="I128" s="87">
        <f>I129+I130</f>
        <v>0</v>
      </c>
    </row>
    <row r="129" spans="2:9" x14ac:dyDescent="0.2">
      <c r="B129" s="84">
        <v>-26695</v>
      </c>
      <c r="E129" s="85" t="s">
        <v>543</v>
      </c>
      <c r="I129" s="87">
        <v>0</v>
      </c>
    </row>
    <row r="130" spans="2:9" x14ac:dyDescent="0.2">
      <c r="B130" s="84">
        <v>1898</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-15</v>
      </c>
      <c r="E134" s="85" t="s">
        <v>538</v>
      </c>
      <c r="I134" s="87">
        <f>I135+I136</f>
        <v>-16</v>
      </c>
    </row>
    <row r="135" spans="2:9" x14ac:dyDescent="0.2">
      <c r="B135" s="84">
        <v>-11</v>
      </c>
      <c r="E135" s="85" t="s">
        <v>537</v>
      </c>
      <c r="I135" s="87">
        <v>-16</v>
      </c>
    </row>
    <row r="136" spans="2:9" x14ac:dyDescent="0.2">
      <c r="B136" s="84">
        <v>-4</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-686</v>
      </c>
      <c r="C144" s="85" t="s">
        <v>528</v>
      </c>
      <c r="E144" s="85" t="s">
        <v>528</v>
      </c>
      <c r="I144" s="87">
        <f>I145+I146</f>
        <v>-27706</v>
      </c>
    </row>
    <row r="145" spans="2:9" x14ac:dyDescent="0.2">
      <c r="B145" s="84">
        <v>-1</v>
      </c>
      <c r="C145" s="85" t="s">
        <v>527</v>
      </c>
      <c r="E145" s="85" t="s">
        <v>527</v>
      </c>
      <c r="I145" s="87">
        <v>-77</v>
      </c>
    </row>
    <row r="146" spans="2:9" x14ac:dyDescent="0.2">
      <c r="B146" s="89">
        <v>-685</v>
      </c>
      <c r="C146" s="108" t="s">
        <v>526</v>
      </c>
      <c r="D146" s="109"/>
      <c r="E146" s="108" t="s">
        <v>526</v>
      </c>
      <c r="F146" s="109"/>
      <c r="G146" s="109"/>
      <c r="H146" s="109"/>
      <c r="I146" s="92">
        <v>-27629</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734</v>
      </c>
      <c r="D3" s="128"/>
      <c r="E3" s="132"/>
      <c r="F3" s="128"/>
      <c r="G3" s="128"/>
      <c r="H3" s="128"/>
      <c r="I3" s="128"/>
      <c r="J3" s="128"/>
      <c r="K3" s="128"/>
      <c r="L3" s="128"/>
      <c r="M3" s="128"/>
      <c r="N3" s="133"/>
    </row>
    <row r="4" spans="2:14" s="131" customFormat="1" ht="15" customHeight="1" x14ac:dyDescent="0.25">
      <c r="B4" s="76" t="s">
        <v>733</v>
      </c>
      <c r="D4" s="128"/>
      <c r="E4" s="132"/>
      <c r="F4" s="128"/>
      <c r="G4" s="128"/>
      <c r="H4" s="128"/>
      <c r="I4" s="128"/>
      <c r="J4" s="128"/>
      <c r="K4" s="128"/>
      <c r="L4" s="128"/>
      <c r="M4" s="128"/>
      <c r="N4" s="133"/>
    </row>
    <row r="5" spans="2:14" s="134" customFormat="1" ht="15" customHeight="1" x14ac:dyDescent="0.2">
      <c r="B5" s="76" t="s">
        <v>732</v>
      </c>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2085</v>
      </c>
      <c r="D11" s="81" t="s">
        <v>645</v>
      </c>
      <c r="E11" s="85" t="s">
        <v>644</v>
      </c>
      <c r="F11" s="82"/>
      <c r="G11" s="83" t="s">
        <v>643</v>
      </c>
      <c r="H11" s="86" t="s">
        <v>642</v>
      </c>
      <c r="I11" s="87">
        <f>I12+I13</f>
        <v>2614</v>
      </c>
    </row>
    <row r="12" spans="2:14" x14ac:dyDescent="0.2">
      <c r="B12" s="84">
        <f>I11-B11</f>
        <v>529</v>
      </c>
      <c r="D12" s="85" t="s">
        <v>632</v>
      </c>
      <c r="E12" s="66" t="s">
        <v>631</v>
      </c>
      <c r="F12" s="82"/>
      <c r="G12" s="88" t="s">
        <v>641</v>
      </c>
      <c r="H12" s="83"/>
      <c r="I12" s="87">
        <v>2614</v>
      </c>
    </row>
    <row r="13" spans="2:14" x14ac:dyDescent="0.2">
      <c r="B13" s="84">
        <v>14</v>
      </c>
      <c r="D13" s="81" t="s">
        <v>640</v>
      </c>
      <c r="E13" s="85" t="s">
        <v>564</v>
      </c>
      <c r="F13" s="82"/>
      <c r="G13" s="88" t="s">
        <v>639</v>
      </c>
      <c r="I13" s="87">
        <v>0</v>
      </c>
    </row>
    <row r="14" spans="2:14" x14ac:dyDescent="0.2">
      <c r="B14" s="84">
        <f>B12-B13</f>
        <v>515</v>
      </c>
      <c r="D14" s="81" t="s">
        <v>638</v>
      </c>
      <c r="E14" s="66" t="s">
        <v>637</v>
      </c>
      <c r="F14" s="82"/>
      <c r="G14" s="88"/>
      <c r="H14" s="83"/>
      <c r="I14" s="87"/>
    </row>
    <row r="15" spans="2:14" ht="7.15" customHeight="1" x14ac:dyDescent="0.2">
      <c r="B15" s="84"/>
      <c r="F15" s="82"/>
      <c r="G15" s="83"/>
      <c r="H15" s="83"/>
      <c r="I15" s="87"/>
    </row>
    <row r="16" spans="2:14" x14ac:dyDescent="0.2">
      <c r="B16" s="89">
        <f>B11+B12</f>
        <v>2614</v>
      </c>
      <c r="C16" s="78"/>
      <c r="D16" s="90" t="s">
        <v>553</v>
      </c>
      <c r="E16" s="78"/>
      <c r="F16" s="91"/>
      <c r="G16" s="90" t="s">
        <v>553</v>
      </c>
      <c r="H16" s="78"/>
      <c r="I16" s="92">
        <f>I11</f>
        <v>2614</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630</v>
      </c>
      <c r="D26" s="81" t="s">
        <v>634</v>
      </c>
      <c r="E26" s="85" t="s">
        <v>633</v>
      </c>
      <c r="F26" s="82"/>
      <c r="G26" s="88" t="s">
        <v>632</v>
      </c>
      <c r="H26" s="68" t="s">
        <v>631</v>
      </c>
      <c r="I26" s="87">
        <f>+B12</f>
        <v>529</v>
      </c>
    </row>
    <row r="27" spans="2:9" x14ac:dyDescent="0.2">
      <c r="B27" s="84">
        <v>630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10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-111</v>
      </c>
      <c r="D33" s="85" t="s">
        <v>621</v>
      </c>
      <c r="E33" s="66" t="s">
        <v>620</v>
      </c>
      <c r="F33" s="82"/>
      <c r="G33" s="83"/>
      <c r="H33" s="83"/>
      <c r="I33" s="87"/>
    </row>
    <row r="34" spans="2:9" x14ac:dyDescent="0.2">
      <c r="B34" s="84"/>
      <c r="F34" s="82"/>
      <c r="G34" s="83"/>
      <c r="H34" s="83"/>
      <c r="I34" s="87"/>
    </row>
    <row r="35" spans="2:9" x14ac:dyDescent="0.2">
      <c r="B35" s="89">
        <f>B26+B31+B32+B33</f>
        <v>529</v>
      </c>
      <c r="C35" s="78"/>
      <c r="D35" s="90" t="s">
        <v>553</v>
      </c>
      <c r="E35" s="78"/>
      <c r="F35" s="91"/>
      <c r="G35" s="90" t="s">
        <v>553</v>
      </c>
      <c r="H35" s="78"/>
      <c r="I35" s="92">
        <f>I26</f>
        <v>529</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14</v>
      </c>
      <c r="D42" s="81" t="s">
        <v>619</v>
      </c>
      <c r="E42" s="88" t="s">
        <v>618</v>
      </c>
      <c r="F42" s="82"/>
      <c r="G42" s="85" t="s">
        <v>621</v>
      </c>
      <c r="H42" s="66" t="s">
        <v>620</v>
      </c>
      <c r="I42" s="87">
        <f>+B33</f>
        <v>-111</v>
      </c>
    </row>
    <row r="43" spans="2:9" ht="15" x14ac:dyDescent="0.2">
      <c r="B43" s="84">
        <v>14</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-125</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-111</v>
      </c>
      <c r="C52" s="78"/>
      <c r="D52" s="78" t="s">
        <v>553</v>
      </c>
      <c r="E52" s="78"/>
      <c r="F52" s="91"/>
      <c r="G52" s="78" t="s">
        <v>553</v>
      </c>
      <c r="H52" s="78"/>
      <c r="I52" s="92">
        <f>I42+I43+I50</f>
        <v>-111</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-125</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89</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89</v>
      </c>
    </row>
    <row r="67" spans="2:9" x14ac:dyDescent="0.2">
      <c r="B67" s="84">
        <v>0</v>
      </c>
      <c r="D67" s="85" t="s">
        <v>593</v>
      </c>
      <c r="F67" s="82"/>
      <c r="G67" s="83"/>
      <c r="H67" s="83"/>
      <c r="I67" s="87"/>
    </row>
    <row r="68" spans="2:9" x14ac:dyDescent="0.2">
      <c r="B68" s="84">
        <f>I70-B59-B62-B64</f>
        <v>-36</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-36</v>
      </c>
      <c r="C70" s="78"/>
      <c r="D70" s="78" t="s">
        <v>553</v>
      </c>
      <c r="E70" s="78"/>
      <c r="F70" s="91"/>
      <c r="G70" s="78" t="s">
        <v>553</v>
      </c>
      <c r="H70" s="78"/>
      <c r="I70" s="92">
        <f>I59+I60+I63</f>
        <v>-36</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-36</v>
      </c>
    </row>
    <row r="78" spans="2:9" x14ac:dyDescent="0.2">
      <c r="B78" s="84"/>
      <c r="E78" s="85" t="s">
        <v>585</v>
      </c>
      <c r="F78" s="82"/>
      <c r="G78" s="88"/>
      <c r="H78" s="85"/>
      <c r="I78" s="87"/>
    </row>
    <row r="79" spans="2:9" x14ac:dyDescent="0.2">
      <c r="B79" s="84">
        <f>I82-B77</f>
        <v>-36</v>
      </c>
      <c r="D79" s="85" t="s">
        <v>580</v>
      </c>
      <c r="E79" s="68" t="s">
        <v>584</v>
      </c>
      <c r="F79" s="82"/>
      <c r="G79" s="83"/>
      <c r="H79" s="83"/>
      <c r="I79" s="87"/>
    </row>
    <row r="80" spans="2:9" x14ac:dyDescent="0.2">
      <c r="B80" s="84">
        <f>B79-B13</f>
        <v>-50</v>
      </c>
      <c r="D80" s="85" t="s">
        <v>583</v>
      </c>
      <c r="E80" s="66" t="s">
        <v>579</v>
      </c>
      <c r="F80" s="82"/>
      <c r="G80" s="83"/>
      <c r="H80" s="83"/>
      <c r="I80" s="87"/>
    </row>
    <row r="81" spans="2:9" x14ac:dyDescent="0.2">
      <c r="B81" s="84"/>
      <c r="F81" s="82"/>
      <c r="G81" s="83"/>
      <c r="H81" s="83"/>
      <c r="I81" s="87"/>
    </row>
    <row r="82" spans="2:9" x14ac:dyDescent="0.2">
      <c r="B82" s="89">
        <f>B77+B79</f>
        <v>-36</v>
      </c>
      <c r="C82" s="78"/>
      <c r="D82" s="78" t="s">
        <v>553</v>
      </c>
      <c r="E82" s="78"/>
      <c r="F82" s="91"/>
      <c r="G82" s="78" t="s">
        <v>553</v>
      </c>
      <c r="H82" s="78"/>
      <c r="I82" s="92">
        <f>I77</f>
        <v>-36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-50</v>
      </c>
      <c r="D92" s="85" t="s">
        <v>567</v>
      </c>
      <c r="E92" s="66" t="s">
        <v>566</v>
      </c>
      <c r="F92" s="82"/>
      <c r="G92" s="85" t="s">
        <v>580</v>
      </c>
      <c r="H92" s="66" t="s">
        <v>579</v>
      </c>
      <c r="I92" s="87">
        <f>+B80</f>
        <v>-50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-50</v>
      </c>
      <c r="C99" s="78"/>
      <c r="D99" s="78" t="s">
        <v>553</v>
      </c>
      <c r="E99" s="78"/>
      <c r="F99" s="91"/>
      <c r="G99" s="78" t="s">
        <v>553</v>
      </c>
      <c r="H99" s="78"/>
      <c r="I99" s="92">
        <f>I92+I93+I96</f>
        <v>-50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4</v>
      </c>
      <c r="D106" s="85" t="s">
        <v>570</v>
      </c>
      <c r="E106" s="103" t="s">
        <v>569</v>
      </c>
      <c r="F106" s="82"/>
      <c r="G106" s="83"/>
      <c r="H106" s="83"/>
      <c r="I106" s="82"/>
    </row>
    <row r="107" spans="2:9" x14ac:dyDescent="0.2">
      <c r="B107" s="84">
        <v>4</v>
      </c>
      <c r="D107" s="85" t="s">
        <v>568</v>
      </c>
      <c r="E107" s="85"/>
      <c r="F107" s="82"/>
      <c r="G107" s="85" t="s">
        <v>567</v>
      </c>
      <c r="H107" s="68" t="s">
        <v>566</v>
      </c>
      <c r="I107" s="87"/>
    </row>
    <row r="108" spans="2:9" x14ac:dyDescent="0.2">
      <c r="B108" s="84">
        <f>-B13</f>
        <v>-14</v>
      </c>
      <c r="D108" s="85" t="s">
        <v>565</v>
      </c>
      <c r="E108" s="86" t="s">
        <v>564</v>
      </c>
      <c r="F108" s="82"/>
      <c r="G108" s="85"/>
      <c r="H108" s="67" t="s">
        <v>563</v>
      </c>
      <c r="I108" s="87">
        <f>B92</f>
        <v>-50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-40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-50</v>
      </c>
      <c r="C115" s="78"/>
      <c r="D115" s="78" t="s">
        <v>553</v>
      </c>
      <c r="E115" s="106"/>
      <c r="F115" s="91"/>
      <c r="G115" s="78" t="s">
        <v>553</v>
      </c>
      <c r="H115" s="78"/>
      <c r="I115" s="92">
        <f>I108</f>
        <v>-50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-40</v>
      </c>
    </row>
    <row r="123" spans="2:9" ht="15" x14ac:dyDescent="0.2">
      <c r="B123" s="84">
        <f>B125+B128+B131+B134+B137+B142+B143+B144</f>
        <v>-414</v>
      </c>
      <c r="C123" s="79"/>
      <c r="D123" s="58"/>
      <c r="E123" s="85" t="s">
        <v>548</v>
      </c>
      <c r="F123" s="58"/>
      <c r="G123" s="58"/>
      <c r="H123" s="58"/>
      <c r="I123" s="87">
        <f>I125+I128+I131+I134+I137+I142+I143+I144</f>
        <v>-374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81</v>
      </c>
      <c r="E128" s="85" t="s">
        <v>544</v>
      </c>
      <c r="I128" s="87">
        <f>I129+I130</f>
        <v>0</v>
      </c>
    </row>
    <row r="129" spans="2:9" x14ac:dyDescent="0.2">
      <c r="B129" s="84">
        <v>81</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-102</v>
      </c>
    </row>
    <row r="135" spans="2:9" x14ac:dyDescent="0.2">
      <c r="B135" s="84">
        <v>0</v>
      </c>
      <c r="E135" s="85" t="s">
        <v>537</v>
      </c>
      <c r="I135" s="87">
        <v>-95</v>
      </c>
    </row>
    <row r="136" spans="2:9" x14ac:dyDescent="0.2">
      <c r="B136" s="84">
        <v>0</v>
      </c>
      <c r="E136" s="85" t="s">
        <v>536</v>
      </c>
      <c r="I136" s="87">
        <v>-7</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-495</v>
      </c>
      <c r="C144" s="85" t="s">
        <v>528</v>
      </c>
      <c r="E144" s="85" t="s">
        <v>528</v>
      </c>
      <c r="I144" s="87">
        <f>I145+I146</f>
        <v>-272</v>
      </c>
    </row>
    <row r="145" spans="2:9" x14ac:dyDescent="0.2">
      <c r="B145" s="84">
        <v>-540</v>
      </c>
      <c r="C145" s="85" t="s">
        <v>527</v>
      </c>
      <c r="E145" s="85" t="s">
        <v>527</v>
      </c>
      <c r="I145" s="87">
        <v>0</v>
      </c>
    </row>
    <row r="146" spans="2:9" x14ac:dyDescent="0.2">
      <c r="B146" s="89">
        <v>45</v>
      </c>
      <c r="C146" s="108" t="s">
        <v>526</v>
      </c>
      <c r="D146" s="109"/>
      <c r="E146" s="108" t="s">
        <v>526</v>
      </c>
      <c r="F146" s="109"/>
      <c r="G146" s="109"/>
      <c r="H146" s="109"/>
      <c r="I146" s="92">
        <v>-272</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735</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3558</v>
      </c>
      <c r="D11" s="81" t="s">
        <v>645</v>
      </c>
      <c r="E11" s="85" t="s">
        <v>644</v>
      </c>
      <c r="F11" s="82"/>
      <c r="G11" s="83" t="s">
        <v>643</v>
      </c>
      <c r="H11" s="86" t="s">
        <v>642</v>
      </c>
      <c r="I11" s="87">
        <f>I12+I13</f>
        <v>14096</v>
      </c>
    </row>
    <row r="12" spans="2:14" x14ac:dyDescent="0.2">
      <c r="B12" s="84">
        <f>I11-B11</f>
        <v>10538</v>
      </c>
      <c r="D12" s="85" t="s">
        <v>632</v>
      </c>
      <c r="E12" s="66" t="s">
        <v>631</v>
      </c>
      <c r="F12" s="82"/>
      <c r="G12" s="88" t="s">
        <v>641</v>
      </c>
      <c r="H12" s="83"/>
      <c r="I12" s="87">
        <v>14096</v>
      </c>
    </row>
    <row r="13" spans="2:14" x14ac:dyDescent="0.2">
      <c r="B13" s="84">
        <v>1021</v>
      </c>
      <c r="D13" s="81" t="s">
        <v>640</v>
      </c>
      <c r="E13" s="85" t="s">
        <v>564</v>
      </c>
      <c r="F13" s="82"/>
      <c r="G13" s="88" t="s">
        <v>639</v>
      </c>
      <c r="I13" s="87">
        <v>0</v>
      </c>
    </row>
    <row r="14" spans="2:14" x14ac:dyDescent="0.2">
      <c r="B14" s="84">
        <f>B12-B13</f>
        <v>9517</v>
      </c>
      <c r="D14" s="81" t="s">
        <v>638</v>
      </c>
      <c r="E14" s="66" t="s">
        <v>637</v>
      </c>
      <c r="F14" s="82"/>
      <c r="G14" s="88"/>
      <c r="H14" s="83"/>
      <c r="I14" s="87"/>
    </row>
    <row r="15" spans="2:14" ht="7.15" customHeight="1" x14ac:dyDescent="0.2">
      <c r="B15" s="84"/>
      <c r="F15" s="82"/>
      <c r="G15" s="83"/>
      <c r="H15" s="83"/>
      <c r="I15" s="87"/>
    </row>
    <row r="16" spans="2:14" x14ac:dyDescent="0.2">
      <c r="B16" s="89">
        <f>B11+B12</f>
        <v>14096</v>
      </c>
      <c r="C16" s="78"/>
      <c r="D16" s="90" t="s">
        <v>553</v>
      </c>
      <c r="E16" s="78"/>
      <c r="F16" s="91"/>
      <c r="G16" s="90" t="s">
        <v>553</v>
      </c>
      <c r="H16" s="78"/>
      <c r="I16" s="92">
        <f>I11</f>
        <v>14096</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5114</v>
      </c>
      <c r="D26" s="81" t="s">
        <v>634</v>
      </c>
      <c r="E26" s="85" t="s">
        <v>633</v>
      </c>
      <c r="F26" s="82"/>
      <c r="G26" s="88" t="s">
        <v>632</v>
      </c>
      <c r="H26" s="68" t="s">
        <v>631</v>
      </c>
      <c r="I26" s="87">
        <f>+B12</f>
        <v>10538</v>
      </c>
    </row>
    <row r="27" spans="2:9" x14ac:dyDescent="0.2">
      <c r="B27" s="84">
        <v>3969</v>
      </c>
      <c r="D27" s="85" t="s">
        <v>630</v>
      </c>
      <c r="F27" s="82"/>
      <c r="G27" s="83"/>
      <c r="H27" s="83"/>
      <c r="I27" s="87"/>
    </row>
    <row r="28" spans="2:9" x14ac:dyDescent="0.2">
      <c r="B28" s="84">
        <f>B29+B30</f>
        <v>1145</v>
      </c>
      <c r="D28" s="85" t="s">
        <v>629</v>
      </c>
      <c r="F28" s="82"/>
      <c r="G28" s="83"/>
      <c r="H28" s="83"/>
      <c r="I28" s="87"/>
    </row>
    <row r="29" spans="2:9" x14ac:dyDescent="0.2">
      <c r="B29" s="84">
        <v>1145</v>
      </c>
      <c r="D29" s="85" t="s">
        <v>628</v>
      </c>
      <c r="F29" s="82"/>
      <c r="G29" s="83"/>
      <c r="H29" s="83"/>
      <c r="I29" s="87"/>
    </row>
    <row r="30" spans="2:9" x14ac:dyDescent="0.2">
      <c r="B30" s="84">
        <v>0</v>
      </c>
      <c r="D30" s="85" t="s">
        <v>627</v>
      </c>
      <c r="F30" s="82"/>
      <c r="G30" s="83"/>
      <c r="H30" s="83"/>
      <c r="I30" s="87"/>
    </row>
    <row r="31" spans="2:9" ht="12.75" customHeight="1" x14ac:dyDescent="0.2">
      <c r="B31" s="84">
        <v>113</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5311</v>
      </c>
      <c r="D33" s="85" t="s">
        <v>621</v>
      </c>
      <c r="E33" s="66" t="s">
        <v>620</v>
      </c>
      <c r="F33" s="82"/>
      <c r="G33" s="83"/>
      <c r="H33" s="83"/>
      <c r="I33" s="87"/>
    </row>
    <row r="34" spans="2:9" x14ac:dyDescent="0.2">
      <c r="B34" s="84"/>
      <c r="F34" s="82"/>
      <c r="G34" s="83"/>
      <c r="H34" s="83"/>
      <c r="I34" s="87"/>
    </row>
    <row r="35" spans="2:9" x14ac:dyDescent="0.2">
      <c r="B35" s="89">
        <f>B26+B31+B32+B33</f>
        <v>10538</v>
      </c>
      <c r="C35" s="78"/>
      <c r="D35" s="90" t="s">
        <v>553</v>
      </c>
      <c r="E35" s="78"/>
      <c r="F35" s="91"/>
      <c r="G35" s="90" t="s">
        <v>553</v>
      </c>
      <c r="H35" s="78"/>
      <c r="I35" s="92">
        <f>I26</f>
        <v>10538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1755</v>
      </c>
      <c r="D42" s="81" t="s">
        <v>619</v>
      </c>
      <c r="E42" s="88" t="s">
        <v>618</v>
      </c>
      <c r="F42" s="82"/>
      <c r="G42" s="85" t="s">
        <v>621</v>
      </c>
      <c r="H42" s="66" t="s">
        <v>620</v>
      </c>
      <c r="I42" s="87">
        <f>+B33</f>
        <v>5311</v>
      </c>
    </row>
    <row r="43" spans="2:9" ht="15" x14ac:dyDescent="0.2">
      <c r="B43" s="84">
        <v>123</v>
      </c>
      <c r="C43" s="58"/>
      <c r="D43" s="95" t="s">
        <v>617</v>
      </c>
      <c r="F43" s="62"/>
      <c r="G43" s="79" t="s">
        <v>619</v>
      </c>
      <c r="H43" s="96" t="s">
        <v>618</v>
      </c>
      <c r="I43" s="87">
        <f>I44+I45+I47+I48+I49</f>
        <v>0</v>
      </c>
    </row>
    <row r="44" spans="2:9" x14ac:dyDescent="0.2">
      <c r="B44" s="84">
        <v>1632</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3556</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5311</v>
      </c>
      <c r="C52" s="78"/>
      <c r="D52" s="78" t="s">
        <v>553</v>
      </c>
      <c r="E52" s="78"/>
      <c r="F52" s="91"/>
      <c r="G52" s="78" t="s">
        <v>553</v>
      </c>
      <c r="H52" s="78"/>
      <c r="I52" s="92">
        <f>I42+I43+I50</f>
        <v>5311</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313</v>
      </c>
      <c r="D59" s="81" t="s">
        <v>609</v>
      </c>
      <c r="E59" s="86" t="s">
        <v>608</v>
      </c>
      <c r="F59" s="82"/>
      <c r="G59" s="88" t="s">
        <v>607</v>
      </c>
      <c r="H59" s="66" t="s">
        <v>606</v>
      </c>
      <c r="I59" s="87">
        <f>+B49</f>
        <v>3556</v>
      </c>
    </row>
    <row r="60" spans="2:9" x14ac:dyDescent="0.2">
      <c r="B60" s="84">
        <v>313</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6</v>
      </c>
      <c r="D64" s="81" t="s">
        <v>597</v>
      </c>
      <c r="E64" s="81" t="s">
        <v>596</v>
      </c>
      <c r="F64" s="82"/>
      <c r="G64" s="85" t="s">
        <v>595</v>
      </c>
      <c r="I64" s="87">
        <v>0</v>
      </c>
    </row>
    <row r="65" spans="2:9" x14ac:dyDescent="0.2">
      <c r="B65" s="84">
        <v>6</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3237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3556</v>
      </c>
      <c r="C70" s="78"/>
      <c r="D70" s="78" t="s">
        <v>553</v>
      </c>
      <c r="E70" s="78"/>
      <c r="F70" s="91"/>
      <c r="G70" s="78" t="s">
        <v>553</v>
      </c>
      <c r="H70" s="78"/>
      <c r="I70" s="92">
        <f>I59+I60+I63</f>
        <v>3556</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3237</v>
      </c>
    </row>
    <row r="78" spans="2:9" x14ac:dyDescent="0.2">
      <c r="B78" s="84"/>
      <c r="E78" s="85" t="s">
        <v>585</v>
      </c>
      <c r="F78" s="82"/>
      <c r="G78" s="88"/>
      <c r="H78" s="85"/>
      <c r="I78" s="87"/>
    </row>
    <row r="79" spans="2:9" x14ac:dyDescent="0.2">
      <c r="B79" s="84">
        <f>I82-B77</f>
        <v>3237</v>
      </c>
      <c r="D79" s="85" t="s">
        <v>580</v>
      </c>
      <c r="E79" s="68" t="s">
        <v>584</v>
      </c>
      <c r="F79" s="82"/>
      <c r="G79" s="83"/>
      <c r="H79" s="83"/>
      <c r="I79" s="87"/>
    </row>
    <row r="80" spans="2:9" x14ac:dyDescent="0.2">
      <c r="B80" s="84">
        <f>B79-B13</f>
        <v>2216</v>
      </c>
      <c r="D80" s="85" t="s">
        <v>583</v>
      </c>
      <c r="E80" s="66" t="s">
        <v>579</v>
      </c>
      <c r="F80" s="82"/>
      <c r="G80" s="83"/>
      <c r="H80" s="83"/>
      <c r="I80" s="87"/>
    </row>
    <row r="81" spans="2:9" x14ac:dyDescent="0.2">
      <c r="B81" s="84"/>
      <c r="F81" s="82"/>
      <c r="G81" s="83"/>
      <c r="H81" s="83"/>
      <c r="I81" s="87"/>
    </row>
    <row r="82" spans="2:9" x14ac:dyDescent="0.2">
      <c r="B82" s="89">
        <f>B77+B79</f>
        <v>3237</v>
      </c>
      <c r="C82" s="78"/>
      <c r="D82" s="78" t="s">
        <v>553</v>
      </c>
      <c r="E82" s="78"/>
      <c r="F82" s="91"/>
      <c r="G82" s="78" t="s">
        <v>553</v>
      </c>
      <c r="H82" s="78"/>
      <c r="I82" s="92">
        <f>I77</f>
        <v>3237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1955</v>
      </c>
      <c r="D92" s="85" t="s">
        <v>567</v>
      </c>
      <c r="E92" s="66" t="s">
        <v>566</v>
      </c>
      <c r="F92" s="82"/>
      <c r="G92" s="85" t="s">
        <v>580</v>
      </c>
      <c r="H92" s="66" t="s">
        <v>579</v>
      </c>
      <c r="I92" s="87">
        <f>+B80</f>
        <v>2216</v>
      </c>
    </row>
    <row r="93" spans="2:9" x14ac:dyDescent="0.2">
      <c r="B93" s="84"/>
      <c r="E93" s="68" t="s">
        <v>563</v>
      </c>
      <c r="F93" s="82"/>
      <c r="G93" s="88" t="s">
        <v>578</v>
      </c>
      <c r="H93" s="81" t="s">
        <v>577</v>
      </c>
      <c r="I93" s="87">
        <f>I94+I95</f>
        <v>280</v>
      </c>
    </row>
    <row r="94" spans="2:9" x14ac:dyDescent="0.2">
      <c r="B94" s="84"/>
      <c r="E94" s="85"/>
      <c r="F94" s="82"/>
      <c r="G94" s="88" t="s">
        <v>576</v>
      </c>
      <c r="I94" s="87">
        <v>280</v>
      </c>
    </row>
    <row r="95" spans="2:9" x14ac:dyDescent="0.2">
      <c r="B95" s="84"/>
      <c r="E95" s="85"/>
      <c r="F95" s="82"/>
      <c r="G95" s="88" t="s">
        <v>575</v>
      </c>
      <c r="I95" s="87">
        <v>0</v>
      </c>
    </row>
    <row r="96" spans="2:9" x14ac:dyDescent="0.2">
      <c r="B96" s="84"/>
      <c r="D96" s="85"/>
      <c r="F96" s="82"/>
      <c r="G96" s="88" t="s">
        <v>574</v>
      </c>
      <c r="H96" s="81" t="s">
        <v>573</v>
      </c>
      <c r="I96" s="87">
        <f>I97</f>
        <v>-541</v>
      </c>
    </row>
    <row r="97" spans="2:9" x14ac:dyDescent="0.2">
      <c r="B97" s="98"/>
      <c r="C97" s="99"/>
      <c r="D97" s="99"/>
      <c r="E97" s="85"/>
      <c r="F97" s="100"/>
      <c r="G97" s="88" t="s">
        <v>572</v>
      </c>
      <c r="H97" s="101"/>
      <c r="I97" s="87">
        <v>-541</v>
      </c>
    </row>
    <row r="98" spans="2:9" x14ac:dyDescent="0.2">
      <c r="B98" s="84"/>
      <c r="F98" s="82"/>
      <c r="G98" s="83"/>
      <c r="H98" s="83"/>
      <c r="I98" s="87"/>
    </row>
    <row r="99" spans="2:9" x14ac:dyDescent="0.2">
      <c r="B99" s="89">
        <f>B92</f>
        <v>1955</v>
      </c>
      <c r="C99" s="78"/>
      <c r="D99" s="78" t="s">
        <v>553</v>
      </c>
      <c r="E99" s="78"/>
      <c r="F99" s="91"/>
      <c r="G99" s="78" t="s">
        <v>553</v>
      </c>
      <c r="H99" s="78"/>
      <c r="I99" s="92">
        <f>I92+I93+I96</f>
        <v>1955</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1708</v>
      </c>
      <c r="D106" s="85" t="s">
        <v>570</v>
      </c>
      <c r="E106" s="103" t="s">
        <v>569</v>
      </c>
      <c r="F106" s="82"/>
      <c r="G106" s="83"/>
      <c r="H106" s="83"/>
      <c r="I106" s="82"/>
    </row>
    <row r="107" spans="2:9" x14ac:dyDescent="0.2">
      <c r="B107" s="84">
        <v>1711</v>
      </c>
      <c r="D107" s="85" t="s">
        <v>568</v>
      </c>
      <c r="E107" s="85"/>
      <c r="F107" s="82"/>
      <c r="G107" s="85" t="s">
        <v>567</v>
      </c>
      <c r="H107" s="68" t="s">
        <v>566</v>
      </c>
      <c r="I107" s="87"/>
    </row>
    <row r="108" spans="2:9" x14ac:dyDescent="0.2">
      <c r="B108" s="84">
        <f>-B13</f>
        <v>-1021</v>
      </c>
      <c r="D108" s="85" t="s">
        <v>565</v>
      </c>
      <c r="E108" s="86" t="s">
        <v>564</v>
      </c>
      <c r="F108" s="82"/>
      <c r="G108" s="85"/>
      <c r="H108" s="67" t="s">
        <v>563</v>
      </c>
      <c r="I108" s="87">
        <f>B92</f>
        <v>1955</v>
      </c>
    </row>
    <row r="109" spans="2:9" x14ac:dyDescent="0.2">
      <c r="B109" s="84">
        <v>-3</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1268</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1955</v>
      </c>
      <c r="C115" s="78"/>
      <c r="D115" s="78" t="s">
        <v>553</v>
      </c>
      <c r="E115" s="106"/>
      <c r="F115" s="91"/>
      <c r="G115" s="78" t="s">
        <v>553</v>
      </c>
      <c r="H115" s="78"/>
      <c r="I115" s="92">
        <f>I108</f>
        <v>1955</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1268</v>
      </c>
    </row>
    <row r="123" spans="2:9" ht="15" x14ac:dyDescent="0.2">
      <c r="B123" s="84">
        <f>B125+B128+B131+B134+B137+B142+B143+B144</f>
        <v>1624</v>
      </c>
      <c r="C123" s="79"/>
      <c r="D123" s="58"/>
      <c r="E123" s="85" t="s">
        <v>548</v>
      </c>
      <c r="F123" s="58"/>
      <c r="G123" s="58"/>
      <c r="H123" s="58"/>
      <c r="I123" s="87">
        <f>I125+I128+I131+I134+I137+I142+I143+I144</f>
        <v>356</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-216</v>
      </c>
      <c r="E128" s="85" t="s">
        <v>544</v>
      </c>
      <c r="I128" s="87">
        <f>I129+I130</f>
        <v>0</v>
      </c>
    </row>
    <row r="129" spans="2:9" x14ac:dyDescent="0.2">
      <c r="B129" s="84">
        <v>-231</v>
      </c>
      <c r="E129" s="85" t="s">
        <v>543</v>
      </c>
      <c r="I129" s="87">
        <v>0</v>
      </c>
    </row>
    <row r="130" spans="2:9" x14ac:dyDescent="0.2">
      <c r="B130" s="84">
        <v>15</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225</v>
      </c>
      <c r="E134" s="85" t="s">
        <v>538</v>
      </c>
      <c r="I134" s="87">
        <f>I135+I136</f>
        <v>-446</v>
      </c>
    </row>
    <row r="135" spans="2:9" x14ac:dyDescent="0.2">
      <c r="B135" s="84">
        <v>227</v>
      </c>
      <c r="E135" s="85" t="s">
        <v>537</v>
      </c>
      <c r="I135" s="87">
        <v>22</v>
      </c>
    </row>
    <row r="136" spans="2:9" x14ac:dyDescent="0.2">
      <c r="B136" s="84">
        <v>-2</v>
      </c>
      <c r="E136" s="85" t="s">
        <v>536</v>
      </c>
      <c r="I136" s="87">
        <v>-468</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1615</v>
      </c>
      <c r="C144" s="85" t="s">
        <v>528</v>
      </c>
      <c r="E144" s="85" t="s">
        <v>528</v>
      </c>
      <c r="I144" s="87">
        <f>I145+I146</f>
        <v>802</v>
      </c>
    </row>
    <row r="145" spans="2:9" x14ac:dyDescent="0.2">
      <c r="B145" s="84">
        <v>1212</v>
      </c>
      <c r="C145" s="85" t="s">
        <v>527</v>
      </c>
      <c r="E145" s="85" t="s">
        <v>527</v>
      </c>
      <c r="I145" s="87">
        <v>-100</v>
      </c>
    </row>
    <row r="146" spans="2:9" x14ac:dyDescent="0.2">
      <c r="B146" s="89">
        <v>403</v>
      </c>
      <c r="C146" s="108" t="s">
        <v>526</v>
      </c>
      <c r="D146" s="109"/>
      <c r="E146" s="108" t="s">
        <v>526</v>
      </c>
      <c r="F146" s="109"/>
      <c r="G146" s="109"/>
      <c r="H146" s="109"/>
      <c r="I146" s="92">
        <v>902</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737</v>
      </c>
      <c r="D3" s="128"/>
      <c r="E3" s="132"/>
      <c r="F3" s="128"/>
      <c r="G3" s="128"/>
      <c r="H3" s="128"/>
      <c r="I3" s="128"/>
      <c r="J3" s="128"/>
      <c r="K3" s="128"/>
      <c r="L3" s="128"/>
      <c r="M3" s="128"/>
      <c r="N3" s="133"/>
    </row>
    <row r="4" spans="2:14" s="131" customFormat="1" ht="15" customHeight="1" x14ac:dyDescent="0.25">
      <c r="B4" s="76" t="s">
        <v>736</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51612</v>
      </c>
      <c r="D11" s="81" t="s">
        <v>645</v>
      </c>
      <c r="E11" s="85" t="s">
        <v>644</v>
      </c>
      <c r="F11" s="82"/>
      <c r="G11" s="83" t="s">
        <v>643</v>
      </c>
      <c r="H11" s="86" t="s">
        <v>642</v>
      </c>
      <c r="I11" s="87">
        <f>I12+I13</f>
        <v>118210</v>
      </c>
    </row>
    <row r="12" spans="2:14" x14ac:dyDescent="0.2">
      <c r="B12" s="84">
        <f>I11-B11</f>
        <v>66598</v>
      </c>
      <c r="D12" s="85" t="s">
        <v>632</v>
      </c>
      <c r="E12" s="66" t="s">
        <v>631</v>
      </c>
      <c r="F12" s="82"/>
      <c r="G12" s="88" t="s">
        <v>641</v>
      </c>
      <c r="H12" s="83"/>
      <c r="I12" s="87">
        <v>115106</v>
      </c>
    </row>
    <row r="13" spans="2:14" x14ac:dyDescent="0.2">
      <c r="B13" s="84">
        <v>10898</v>
      </c>
      <c r="D13" s="81" t="s">
        <v>640</v>
      </c>
      <c r="E13" s="85" t="s">
        <v>564</v>
      </c>
      <c r="F13" s="82"/>
      <c r="G13" s="88" t="s">
        <v>639</v>
      </c>
      <c r="I13" s="87">
        <v>3104</v>
      </c>
    </row>
    <row r="14" spans="2:14" x14ac:dyDescent="0.2">
      <c r="B14" s="84">
        <f>B12-B13</f>
        <v>55700</v>
      </c>
      <c r="D14" s="81" t="s">
        <v>638</v>
      </c>
      <c r="E14" s="66" t="s">
        <v>637</v>
      </c>
      <c r="F14" s="82"/>
      <c r="G14" s="88"/>
      <c r="H14" s="83"/>
      <c r="I14" s="87"/>
    </row>
    <row r="15" spans="2:14" ht="7.15" customHeight="1" x14ac:dyDescent="0.2">
      <c r="B15" s="84"/>
      <c r="F15" s="82"/>
      <c r="G15" s="83"/>
      <c r="H15" s="83"/>
      <c r="I15" s="87"/>
    </row>
    <row r="16" spans="2:14" x14ac:dyDescent="0.2">
      <c r="B16" s="89">
        <f>B11+B12</f>
        <v>118210</v>
      </c>
      <c r="C16" s="78"/>
      <c r="D16" s="90" t="s">
        <v>553</v>
      </c>
      <c r="E16" s="78"/>
      <c r="F16" s="91"/>
      <c r="G16" s="90" t="s">
        <v>553</v>
      </c>
      <c r="H16" s="78"/>
      <c r="I16" s="92">
        <f>I11</f>
        <v>118210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44319</v>
      </c>
      <c r="D26" s="81" t="s">
        <v>634</v>
      </c>
      <c r="E26" s="85" t="s">
        <v>633</v>
      </c>
      <c r="F26" s="82"/>
      <c r="G26" s="88" t="s">
        <v>632</v>
      </c>
      <c r="H26" s="68" t="s">
        <v>631</v>
      </c>
      <c r="I26" s="87">
        <f>+B12</f>
        <v>66598</v>
      </c>
    </row>
    <row r="27" spans="2:9" x14ac:dyDescent="0.2">
      <c r="B27" s="84">
        <v>34457</v>
      </c>
      <c r="D27" s="85" t="s">
        <v>630</v>
      </c>
      <c r="F27" s="82"/>
      <c r="G27" s="83"/>
      <c r="H27" s="83"/>
      <c r="I27" s="87"/>
    </row>
    <row r="28" spans="2:9" x14ac:dyDescent="0.2">
      <c r="B28" s="84">
        <f>B29+B30</f>
        <v>9862</v>
      </c>
      <c r="D28" s="85" t="s">
        <v>629</v>
      </c>
      <c r="F28" s="82"/>
      <c r="G28" s="83"/>
      <c r="H28" s="83"/>
      <c r="I28" s="87"/>
    </row>
    <row r="29" spans="2:9" x14ac:dyDescent="0.2">
      <c r="B29" s="84">
        <v>9819</v>
      </c>
      <c r="D29" s="85" t="s">
        <v>628</v>
      </c>
      <c r="F29" s="82"/>
      <c r="G29" s="83"/>
      <c r="H29" s="83"/>
      <c r="I29" s="87"/>
    </row>
    <row r="30" spans="2:9" x14ac:dyDescent="0.2">
      <c r="B30" s="84">
        <v>43</v>
      </c>
      <c r="D30" s="85" t="s">
        <v>627</v>
      </c>
      <c r="F30" s="82"/>
      <c r="G30" s="83"/>
      <c r="H30" s="83"/>
      <c r="I30" s="87"/>
    </row>
    <row r="31" spans="2:9" ht="12.75" customHeight="1" x14ac:dyDescent="0.2">
      <c r="B31" s="84">
        <v>362</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21917</v>
      </c>
      <c r="D33" s="85" t="s">
        <v>621</v>
      </c>
      <c r="E33" s="66" t="s">
        <v>620</v>
      </c>
      <c r="F33" s="82"/>
      <c r="G33" s="83"/>
      <c r="H33" s="83"/>
      <c r="I33" s="87"/>
    </row>
    <row r="34" spans="2:9" x14ac:dyDescent="0.2">
      <c r="B34" s="84"/>
      <c r="F34" s="82"/>
      <c r="G34" s="83"/>
      <c r="H34" s="83"/>
      <c r="I34" s="87"/>
    </row>
    <row r="35" spans="2:9" x14ac:dyDescent="0.2">
      <c r="B35" s="89">
        <f>B26+B31+B32+B33</f>
        <v>66598</v>
      </c>
      <c r="C35" s="78"/>
      <c r="D35" s="90" t="s">
        <v>553</v>
      </c>
      <c r="E35" s="78"/>
      <c r="F35" s="91"/>
      <c r="G35" s="90" t="s">
        <v>553</v>
      </c>
      <c r="H35" s="78"/>
      <c r="I35" s="92">
        <f>I26</f>
        <v>66598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12526</v>
      </c>
      <c r="D42" s="81" t="s">
        <v>619</v>
      </c>
      <c r="E42" s="88" t="s">
        <v>618</v>
      </c>
      <c r="F42" s="82"/>
      <c r="G42" s="85" t="s">
        <v>621</v>
      </c>
      <c r="H42" s="66" t="s">
        <v>620</v>
      </c>
      <c r="I42" s="87">
        <f>+B33</f>
        <v>21917</v>
      </c>
    </row>
    <row r="43" spans="2:9" ht="15" x14ac:dyDescent="0.2">
      <c r="B43" s="84">
        <v>112</v>
      </c>
      <c r="C43" s="58"/>
      <c r="D43" s="95" t="s">
        <v>617</v>
      </c>
      <c r="F43" s="62"/>
      <c r="G43" s="79" t="s">
        <v>619</v>
      </c>
      <c r="H43" s="96" t="s">
        <v>618</v>
      </c>
      <c r="I43" s="87">
        <f>I44+I45+I47+I48+I49</f>
        <v>3456</v>
      </c>
    </row>
    <row r="44" spans="2:9" x14ac:dyDescent="0.2">
      <c r="B44" s="84">
        <v>12414</v>
      </c>
      <c r="D44" s="85" t="s">
        <v>616</v>
      </c>
      <c r="F44" s="82"/>
      <c r="G44" s="95" t="s">
        <v>617</v>
      </c>
      <c r="I44" s="87">
        <v>96</v>
      </c>
    </row>
    <row r="45" spans="2:9" x14ac:dyDescent="0.2">
      <c r="B45" s="84">
        <v>0</v>
      </c>
      <c r="D45" s="85" t="s">
        <v>615</v>
      </c>
      <c r="E45" s="80"/>
      <c r="F45" s="82"/>
      <c r="G45" s="85" t="s">
        <v>616</v>
      </c>
      <c r="I45" s="87">
        <v>3360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12847</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25373</v>
      </c>
      <c r="C52" s="78"/>
      <c r="D52" s="78" t="s">
        <v>553</v>
      </c>
      <c r="E52" s="78"/>
      <c r="F52" s="91"/>
      <c r="G52" s="78" t="s">
        <v>553</v>
      </c>
      <c r="H52" s="78"/>
      <c r="I52" s="92">
        <f>I42+I43+I50</f>
        <v>25373</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1865</v>
      </c>
      <c r="D59" s="81" t="s">
        <v>609</v>
      </c>
      <c r="E59" s="86" t="s">
        <v>608</v>
      </c>
      <c r="F59" s="82"/>
      <c r="G59" s="88" t="s">
        <v>607</v>
      </c>
      <c r="H59" s="66" t="s">
        <v>606</v>
      </c>
      <c r="I59" s="87">
        <f>+B49</f>
        <v>12847</v>
      </c>
    </row>
    <row r="60" spans="2:9" x14ac:dyDescent="0.2">
      <c r="B60" s="84">
        <v>1865</v>
      </c>
      <c r="D60" s="85" t="s">
        <v>605</v>
      </c>
      <c r="F60" s="82"/>
      <c r="G60" s="88" t="s">
        <v>604</v>
      </c>
      <c r="H60" s="85"/>
      <c r="I60" s="87">
        <f>I61+I62</f>
        <v>43</v>
      </c>
    </row>
    <row r="61" spans="2:9" x14ac:dyDescent="0.2">
      <c r="B61" s="84">
        <v>0</v>
      </c>
      <c r="D61" s="85" t="s">
        <v>603</v>
      </c>
      <c r="F61" s="82"/>
      <c r="G61" s="88" t="s">
        <v>602</v>
      </c>
      <c r="I61" s="87">
        <v>0</v>
      </c>
    </row>
    <row r="62" spans="2:9" x14ac:dyDescent="0.2">
      <c r="B62" s="84">
        <v>43</v>
      </c>
      <c r="D62" s="81" t="s">
        <v>601</v>
      </c>
      <c r="E62" s="85" t="s">
        <v>600</v>
      </c>
      <c r="F62" s="82"/>
      <c r="G62" s="88" t="s">
        <v>599</v>
      </c>
      <c r="I62" s="87">
        <v>43</v>
      </c>
    </row>
    <row r="63" spans="2:9" x14ac:dyDescent="0.2">
      <c r="B63" s="84"/>
      <c r="E63" s="85" t="s">
        <v>598</v>
      </c>
      <c r="F63" s="82"/>
      <c r="G63" s="83" t="s">
        <v>597</v>
      </c>
      <c r="H63" s="81" t="s">
        <v>596</v>
      </c>
      <c r="I63" s="87">
        <f>I64+I65+I66</f>
        <v>62</v>
      </c>
    </row>
    <row r="64" spans="2:9" x14ac:dyDescent="0.2">
      <c r="B64" s="84">
        <f>B65+B66+B67</f>
        <v>236</v>
      </c>
      <c r="D64" s="81" t="s">
        <v>597</v>
      </c>
      <c r="E64" s="81" t="s">
        <v>596</v>
      </c>
      <c r="F64" s="82"/>
      <c r="G64" s="85" t="s">
        <v>595</v>
      </c>
      <c r="I64" s="87">
        <v>0</v>
      </c>
    </row>
    <row r="65" spans="2:9" x14ac:dyDescent="0.2">
      <c r="B65" s="84">
        <v>236</v>
      </c>
      <c r="D65" s="85" t="s">
        <v>595</v>
      </c>
      <c r="F65" s="82"/>
      <c r="G65" s="88" t="s">
        <v>594</v>
      </c>
      <c r="I65" s="87">
        <v>0</v>
      </c>
    </row>
    <row r="66" spans="2:9" x14ac:dyDescent="0.2">
      <c r="B66" s="84">
        <v>0</v>
      </c>
      <c r="D66" s="85" t="s">
        <v>594</v>
      </c>
      <c r="F66" s="82"/>
      <c r="G66" s="88" t="s">
        <v>593</v>
      </c>
      <c r="I66" s="87">
        <v>62</v>
      </c>
    </row>
    <row r="67" spans="2:9" x14ac:dyDescent="0.2">
      <c r="B67" s="84">
        <v>0</v>
      </c>
      <c r="D67" s="85" t="s">
        <v>593</v>
      </c>
      <c r="F67" s="82"/>
      <c r="G67" s="83"/>
      <c r="H67" s="83"/>
      <c r="I67" s="87"/>
    </row>
    <row r="68" spans="2:9" x14ac:dyDescent="0.2">
      <c r="B68" s="84">
        <f>I70-B59-B62-B64</f>
        <v>10808</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12952</v>
      </c>
      <c r="C70" s="78"/>
      <c r="D70" s="78" t="s">
        <v>553</v>
      </c>
      <c r="E70" s="78"/>
      <c r="F70" s="91"/>
      <c r="G70" s="78" t="s">
        <v>553</v>
      </c>
      <c r="H70" s="78"/>
      <c r="I70" s="92">
        <f>I59+I60+I63</f>
        <v>12952</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10808</v>
      </c>
    </row>
    <row r="78" spans="2:9" x14ac:dyDescent="0.2">
      <c r="B78" s="84"/>
      <c r="E78" s="85" t="s">
        <v>585</v>
      </c>
      <c r="F78" s="82"/>
      <c r="G78" s="88"/>
      <c r="H78" s="85"/>
      <c r="I78" s="87"/>
    </row>
    <row r="79" spans="2:9" x14ac:dyDescent="0.2">
      <c r="B79" s="84">
        <f>I82-B77</f>
        <v>10808</v>
      </c>
      <c r="D79" s="85" t="s">
        <v>580</v>
      </c>
      <c r="E79" s="68" t="s">
        <v>584</v>
      </c>
      <c r="F79" s="82"/>
      <c r="G79" s="83"/>
      <c r="H79" s="83"/>
      <c r="I79" s="87"/>
    </row>
    <row r="80" spans="2:9" x14ac:dyDescent="0.2">
      <c r="B80" s="84">
        <f>B79-B13</f>
        <v>-90</v>
      </c>
      <c r="D80" s="85" t="s">
        <v>583</v>
      </c>
      <c r="E80" s="66" t="s">
        <v>579</v>
      </c>
      <c r="F80" s="82"/>
      <c r="G80" s="83"/>
      <c r="H80" s="83"/>
      <c r="I80" s="87"/>
    </row>
    <row r="81" spans="2:9" x14ac:dyDescent="0.2">
      <c r="B81" s="84"/>
      <c r="F81" s="82"/>
      <c r="G81" s="83"/>
      <c r="H81" s="83"/>
      <c r="I81" s="87"/>
    </row>
    <row r="82" spans="2:9" x14ac:dyDescent="0.2">
      <c r="B82" s="89">
        <f>B77+B79</f>
        <v>10808</v>
      </c>
      <c r="C82" s="78"/>
      <c r="D82" s="78" t="s">
        <v>553</v>
      </c>
      <c r="E82" s="78"/>
      <c r="F82" s="91"/>
      <c r="G82" s="78" t="s">
        <v>553</v>
      </c>
      <c r="H82" s="78"/>
      <c r="I82" s="92">
        <f>I77</f>
        <v>10808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-90</v>
      </c>
      <c r="D92" s="85" t="s">
        <v>567</v>
      </c>
      <c r="E92" s="66" t="s">
        <v>566</v>
      </c>
      <c r="F92" s="82"/>
      <c r="G92" s="85" t="s">
        <v>580</v>
      </c>
      <c r="H92" s="66" t="s">
        <v>579</v>
      </c>
      <c r="I92" s="87">
        <f>+B80</f>
        <v>-90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-90</v>
      </c>
      <c r="C99" s="78"/>
      <c r="D99" s="78" t="s">
        <v>553</v>
      </c>
      <c r="E99" s="78"/>
      <c r="F99" s="91"/>
      <c r="G99" s="78" t="s">
        <v>553</v>
      </c>
      <c r="H99" s="78"/>
      <c r="I99" s="92">
        <f>I92+I93+I96</f>
        <v>-90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12302</v>
      </c>
      <c r="D106" s="85" t="s">
        <v>570</v>
      </c>
      <c r="E106" s="103" t="s">
        <v>569</v>
      </c>
      <c r="F106" s="82"/>
      <c r="G106" s="83"/>
      <c r="H106" s="83"/>
      <c r="I106" s="82"/>
    </row>
    <row r="107" spans="2:9" x14ac:dyDescent="0.2">
      <c r="B107" s="84">
        <v>12348</v>
      </c>
      <c r="D107" s="85" t="s">
        <v>568</v>
      </c>
      <c r="E107" s="85"/>
      <c r="F107" s="82"/>
      <c r="G107" s="85" t="s">
        <v>567</v>
      </c>
      <c r="H107" s="68" t="s">
        <v>566</v>
      </c>
      <c r="I107" s="87"/>
    </row>
    <row r="108" spans="2:9" x14ac:dyDescent="0.2">
      <c r="B108" s="84">
        <f>-B13</f>
        <v>-10898</v>
      </c>
      <c r="D108" s="85" t="s">
        <v>565</v>
      </c>
      <c r="E108" s="86" t="s">
        <v>564</v>
      </c>
      <c r="F108" s="82"/>
      <c r="G108" s="85"/>
      <c r="H108" s="67" t="s">
        <v>563</v>
      </c>
      <c r="I108" s="87">
        <f>B92</f>
        <v>-90</v>
      </c>
    </row>
    <row r="109" spans="2:9" x14ac:dyDescent="0.2">
      <c r="B109" s="84">
        <v>-46</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-1494</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-90</v>
      </c>
      <c r="C115" s="78"/>
      <c r="D115" s="78" t="s">
        <v>553</v>
      </c>
      <c r="E115" s="106"/>
      <c r="F115" s="91"/>
      <c r="G115" s="78" t="s">
        <v>553</v>
      </c>
      <c r="H115" s="78"/>
      <c r="I115" s="92">
        <f>I108</f>
        <v>-90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-1494</v>
      </c>
    </row>
    <row r="123" spans="2:9" ht="15" x14ac:dyDescent="0.2">
      <c r="B123" s="84">
        <f>B125+B128+B131+B134+B137+B142+B143+B144</f>
        <v>-1647</v>
      </c>
      <c r="C123" s="79"/>
      <c r="D123" s="58"/>
      <c r="E123" s="85" t="s">
        <v>548</v>
      </c>
      <c r="F123" s="58"/>
      <c r="G123" s="58"/>
      <c r="H123" s="58"/>
      <c r="I123" s="87">
        <f>I125+I128+I131+I134+I137+I142+I143+I144</f>
        <v>-153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-1516</v>
      </c>
      <c r="E128" s="85" t="s">
        <v>544</v>
      </c>
      <c r="I128" s="87">
        <f>I129+I130</f>
        <v>0</v>
      </c>
    </row>
    <row r="129" spans="2:9" x14ac:dyDescent="0.2">
      <c r="B129" s="84">
        <v>-1020</v>
      </c>
      <c r="E129" s="85" t="s">
        <v>543</v>
      </c>
      <c r="I129" s="87">
        <v>0</v>
      </c>
    </row>
    <row r="130" spans="2:9" x14ac:dyDescent="0.2">
      <c r="B130" s="84">
        <v>-496</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-768</v>
      </c>
      <c r="E134" s="85" t="s">
        <v>538</v>
      </c>
      <c r="I134" s="87">
        <f>I135+I136</f>
        <v>27</v>
      </c>
    </row>
    <row r="135" spans="2:9" x14ac:dyDescent="0.2">
      <c r="B135" s="84">
        <v>22</v>
      </c>
      <c r="E135" s="85" t="s">
        <v>537</v>
      </c>
      <c r="I135" s="87">
        <v>-22</v>
      </c>
    </row>
    <row r="136" spans="2:9" x14ac:dyDescent="0.2">
      <c r="B136" s="84">
        <v>-790</v>
      </c>
      <c r="E136" s="85" t="s">
        <v>536</v>
      </c>
      <c r="I136" s="87">
        <v>49</v>
      </c>
    </row>
    <row r="137" spans="2:9" x14ac:dyDescent="0.2">
      <c r="B137" s="84">
        <f>B138+B141</f>
        <v>-934</v>
      </c>
      <c r="E137" s="107" t="s">
        <v>535</v>
      </c>
      <c r="I137" s="87">
        <f>I138+I141</f>
        <v>0</v>
      </c>
    </row>
    <row r="138" spans="2:9" x14ac:dyDescent="0.2">
      <c r="B138" s="84">
        <f>B139+B140</f>
        <v>-934</v>
      </c>
      <c r="E138" s="107" t="s">
        <v>534</v>
      </c>
      <c r="I138" s="87">
        <f>I139+I140</f>
        <v>0</v>
      </c>
    </row>
    <row r="139" spans="2:9" x14ac:dyDescent="0.2">
      <c r="B139" s="84">
        <v>-934</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1571</v>
      </c>
      <c r="C144" s="85" t="s">
        <v>528</v>
      </c>
      <c r="E144" s="85" t="s">
        <v>528</v>
      </c>
      <c r="I144" s="87">
        <f>I145+I146</f>
        <v>-180</v>
      </c>
    </row>
    <row r="145" spans="2:9" x14ac:dyDescent="0.2">
      <c r="B145" s="84">
        <v>1471</v>
      </c>
      <c r="C145" s="85" t="s">
        <v>527</v>
      </c>
      <c r="E145" s="85" t="s">
        <v>527</v>
      </c>
      <c r="I145" s="87">
        <v>-428</v>
      </c>
    </row>
    <row r="146" spans="2:9" x14ac:dyDescent="0.2">
      <c r="B146" s="89">
        <v>100</v>
      </c>
      <c r="C146" s="108" t="s">
        <v>526</v>
      </c>
      <c r="D146" s="109"/>
      <c r="E146" s="108" t="s">
        <v>526</v>
      </c>
      <c r="F146" s="109"/>
      <c r="G146" s="109"/>
      <c r="H146" s="109"/>
      <c r="I146" s="92">
        <v>248</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738</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238556</v>
      </c>
      <c r="D11" s="81" t="s">
        <v>645</v>
      </c>
      <c r="E11" s="85" t="s">
        <v>644</v>
      </c>
      <c r="F11" s="82"/>
      <c r="G11" s="83" t="s">
        <v>643</v>
      </c>
      <c r="H11" s="86" t="s">
        <v>642</v>
      </c>
      <c r="I11" s="87">
        <f>I12+I13</f>
        <v>617474</v>
      </c>
    </row>
    <row r="12" spans="2:14" x14ac:dyDescent="0.2">
      <c r="B12" s="84">
        <f>I11-B11</f>
        <v>378918</v>
      </c>
      <c r="D12" s="85" t="s">
        <v>632</v>
      </c>
      <c r="E12" s="66" t="s">
        <v>631</v>
      </c>
      <c r="F12" s="82"/>
      <c r="G12" s="88" t="s">
        <v>641</v>
      </c>
      <c r="H12" s="83"/>
      <c r="I12" s="87">
        <v>617474</v>
      </c>
    </row>
    <row r="13" spans="2:14" x14ac:dyDescent="0.2">
      <c r="B13" s="84">
        <v>44216</v>
      </c>
      <c r="D13" s="81" t="s">
        <v>640</v>
      </c>
      <c r="E13" s="85" t="s">
        <v>564</v>
      </c>
      <c r="F13" s="82"/>
      <c r="G13" s="88" t="s">
        <v>639</v>
      </c>
      <c r="I13" s="87">
        <v>0</v>
      </c>
    </row>
    <row r="14" spans="2:14" x14ac:dyDescent="0.2">
      <c r="B14" s="84">
        <f>B12-B13</f>
        <v>334702</v>
      </c>
      <c r="D14" s="81" t="s">
        <v>638</v>
      </c>
      <c r="E14" s="66" t="s">
        <v>637</v>
      </c>
      <c r="F14" s="82"/>
      <c r="G14" s="88"/>
      <c r="H14" s="83"/>
      <c r="I14" s="87"/>
    </row>
    <row r="15" spans="2:14" ht="7.15" customHeight="1" x14ac:dyDescent="0.2">
      <c r="B15" s="84"/>
      <c r="F15" s="82"/>
      <c r="G15" s="83"/>
      <c r="H15" s="83"/>
      <c r="I15" s="87"/>
    </row>
    <row r="16" spans="2:14" x14ac:dyDescent="0.2">
      <c r="B16" s="89">
        <f>B11+B12</f>
        <v>617474</v>
      </c>
      <c r="C16" s="78"/>
      <c r="D16" s="90" t="s">
        <v>553</v>
      </c>
      <c r="E16" s="78"/>
      <c r="F16" s="91"/>
      <c r="G16" s="90" t="s">
        <v>553</v>
      </c>
      <c r="H16" s="78"/>
      <c r="I16" s="92">
        <f>I11</f>
        <v>617474</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288355</v>
      </c>
      <c r="D26" s="81" t="s">
        <v>634</v>
      </c>
      <c r="E26" s="85" t="s">
        <v>633</v>
      </c>
      <c r="F26" s="82"/>
      <c r="G26" s="88" t="s">
        <v>632</v>
      </c>
      <c r="H26" s="68" t="s">
        <v>631</v>
      </c>
      <c r="I26" s="87">
        <f>+B12</f>
        <v>378918</v>
      </c>
    </row>
    <row r="27" spans="2:9" x14ac:dyDescent="0.2">
      <c r="B27" s="84">
        <v>230276</v>
      </c>
      <c r="D27" s="85" t="s">
        <v>630</v>
      </c>
      <c r="F27" s="82"/>
      <c r="G27" s="83"/>
      <c r="H27" s="83"/>
      <c r="I27" s="87"/>
    </row>
    <row r="28" spans="2:9" x14ac:dyDescent="0.2">
      <c r="B28" s="84">
        <f>B29+B30</f>
        <v>58079</v>
      </c>
      <c r="D28" s="85" t="s">
        <v>629</v>
      </c>
      <c r="F28" s="82"/>
      <c r="G28" s="83"/>
      <c r="H28" s="83"/>
      <c r="I28" s="87"/>
    </row>
    <row r="29" spans="2:9" x14ac:dyDescent="0.2">
      <c r="B29" s="84">
        <v>57079</v>
      </c>
      <c r="D29" s="85" t="s">
        <v>628</v>
      </c>
      <c r="F29" s="82"/>
      <c r="G29" s="83"/>
      <c r="H29" s="83"/>
      <c r="I29" s="87"/>
    </row>
    <row r="30" spans="2:9" x14ac:dyDescent="0.2">
      <c r="B30" s="84">
        <v>1000</v>
      </c>
      <c r="D30" s="85" t="s">
        <v>627</v>
      </c>
      <c r="F30" s="82"/>
      <c r="G30" s="83"/>
      <c r="H30" s="83"/>
      <c r="I30" s="87"/>
    </row>
    <row r="31" spans="2:9" ht="12.75" customHeight="1" x14ac:dyDescent="0.2">
      <c r="B31" s="84">
        <v>1234</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89329</v>
      </c>
      <c r="D33" s="85" t="s">
        <v>621</v>
      </c>
      <c r="E33" s="66" t="s">
        <v>620</v>
      </c>
      <c r="F33" s="82"/>
      <c r="G33" s="83"/>
      <c r="H33" s="83"/>
      <c r="I33" s="87"/>
    </row>
    <row r="34" spans="2:9" x14ac:dyDescent="0.2">
      <c r="B34" s="84"/>
      <c r="F34" s="82"/>
      <c r="G34" s="83"/>
      <c r="H34" s="83"/>
      <c r="I34" s="87"/>
    </row>
    <row r="35" spans="2:9" x14ac:dyDescent="0.2">
      <c r="B35" s="89">
        <f>B26+B31+B32+B33</f>
        <v>378918</v>
      </c>
      <c r="C35" s="78"/>
      <c r="D35" s="90" t="s">
        <v>553</v>
      </c>
      <c r="E35" s="78"/>
      <c r="F35" s="91"/>
      <c r="G35" s="90" t="s">
        <v>553</v>
      </c>
      <c r="H35" s="78"/>
      <c r="I35" s="92">
        <f>I26</f>
        <v>378918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2340390</v>
      </c>
      <c r="D42" s="81" t="s">
        <v>619</v>
      </c>
      <c r="E42" s="88" t="s">
        <v>618</v>
      </c>
      <c r="F42" s="82"/>
      <c r="G42" s="85" t="s">
        <v>621</v>
      </c>
      <c r="H42" s="66" t="s">
        <v>620</v>
      </c>
      <c r="I42" s="87">
        <f>+B33</f>
        <v>89329</v>
      </c>
    </row>
    <row r="43" spans="2:9" ht="15" x14ac:dyDescent="0.2">
      <c r="B43" s="84">
        <v>323390</v>
      </c>
      <c r="C43" s="58"/>
      <c r="D43" s="95" t="s">
        <v>617</v>
      </c>
      <c r="F43" s="62"/>
      <c r="G43" s="79" t="s">
        <v>619</v>
      </c>
      <c r="H43" s="96" t="s">
        <v>618</v>
      </c>
      <c r="I43" s="87">
        <f>I44+I45+I47+I48+I49</f>
        <v>6686214</v>
      </c>
    </row>
    <row r="44" spans="2:9" x14ac:dyDescent="0.2">
      <c r="B44" s="84">
        <v>2017000</v>
      </c>
      <c r="D44" s="85" t="s">
        <v>616</v>
      </c>
      <c r="F44" s="82"/>
      <c r="G44" s="95" t="s">
        <v>617</v>
      </c>
      <c r="I44" s="87">
        <v>6493214</v>
      </c>
    </row>
    <row r="45" spans="2:9" x14ac:dyDescent="0.2">
      <c r="B45" s="84">
        <v>0</v>
      </c>
      <c r="D45" s="85" t="s">
        <v>615</v>
      </c>
      <c r="E45" s="80"/>
      <c r="F45" s="82"/>
      <c r="G45" s="85" t="s">
        <v>616</v>
      </c>
      <c r="I45" s="87">
        <v>193000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3894329</v>
      </c>
      <c r="D49" s="85" t="s">
        <v>607</v>
      </c>
      <c r="E49" s="66" t="s">
        <v>606</v>
      </c>
      <c r="F49" s="82"/>
      <c r="G49" s="85" t="s">
        <v>612</v>
      </c>
      <c r="H49" s="85"/>
      <c r="I49" s="87">
        <v>0</v>
      </c>
    </row>
    <row r="50" spans="2:9" x14ac:dyDescent="0.2">
      <c r="B50" s="84"/>
      <c r="D50" s="85"/>
      <c r="E50" s="85"/>
      <c r="F50" s="82"/>
      <c r="G50" s="85" t="s">
        <v>611</v>
      </c>
      <c r="H50" s="85"/>
      <c r="I50" s="87">
        <v>-540824</v>
      </c>
    </row>
    <row r="51" spans="2:9" x14ac:dyDescent="0.2">
      <c r="B51" s="84"/>
      <c r="F51" s="82"/>
      <c r="G51" s="85"/>
      <c r="I51" s="87"/>
    </row>
    <row r="52" spans="2:9" x14ac:dyDescent="0.2">
      <c r="B52" s="89">
        <f>B42+B49</f>
        <v>6234719</v>
      </c>
      <c r="C52" s="78"/>
      <c r="D52" s="78" t="s">
        <v>553</v>
      </c>
      <c r="E52" s="78"/>
      <c r="F52" s="91"/>
      <c r="G52" s="78" t="s">
        <v>553</v>
      </c>
      <c r="H52" s="78"/>
      <c r="I52" s="92">
        <f>I42+I43+I50</f>
        <v>6234719</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-2772</v>
      </c>
      <c r="D59" s="81" t="s">
        <v>609</v>
      </c>
      <c r="E59" s="86" t="s">
        <v>608</v>
      </c>
      <c r="F59" s="82"/>
      <c r="G59" s="88" t="s">
        <v>607</v>
      </c>
      <c r="H59" s="66" t="s">
        <v>606</v>
      </c>
      <c r="I59" s="87">
        <f>+B49</f>
        <v>3894329</v>
      </c>
    </row>
    <row r="60" spans="2:9" x14ac:dyDescent="0.2">
      <c r="B60" s="84">
        <v>-2772</v>
      </c>
      <c r="D60" s="85" t="s">
        <v>605</v>
      </c>
      <c r="F60" s="82"/>
      <c r="G60" s="88" t="s">
        <v>604</v>
      </c>
      <c r="H60" s="85"/>
      <c r="I60" s="87">
        <f>I61+I62</f>
        <v>1000</v>
      </c>
    </row>
    <row r="61" spans="2:9" x14ac:dyDescent="0.2">
      <c r="B61" s="84">
        <v>0</v>
      </c>
      <c r="D61" s="85" t="s">
        <v>603</v>
      </c>
      <c r="F61" s="82"/>
      <c r="G61" s="88" t="s">
        <v>602</v>
      </c>
      <c r="I61" s="87">
        <v>0</v>
      </c>
    </row>
    <row r="62" spans="2:9" x14ac:dyDescent="0.2">
      <c r="B62" s="84">
        <v>1000</v>
      </c>
      <c r="D62" s="81" t="s">
        <v>601</v>
      </c>
      <c r="E62" s="85" t="s">
        <v>600</v>
      </c>
      <c r="F62" s="82"/>
      <c r="G62" s="88" t="s">
        <v>599</v>
      </c>
      <c r="I62" s="87">
        <v>1000</v>
      </c>
    </row>
    <row r="63" spans="2:9" x14ac:dyDescent="0.2">
      <c r="B63" s="84"/>
      <c r="E63" s="85" t="s">
        <v>598</v>
      </c>
      <c r="F63" s="82"/>
      <c r="G63" s="83" t="s">
        <v>597</v>
      </c>
      <c r="H63" s="81" t="s">
        <v>596</v>
      </c>
      <c r="I63" s="87">
        <f>I64+I65+I66</f>
        <v>0</v>
      </c>
    </row>
    <row r="64" spans="2:9" x14ac:dyDescent="0.2">
      <c r="B64" s="84">
        <f>B65+B66+B67</f>
        <v>7014</v>
      </c>
      <c r="D64" s="81" t="s">
        <v>597</v>
      </c>
      <c r="E64" s="81" t="s">
        <v>596</v>
      </c>
      <c r="F64" s="82"/>
      <c r="G64" s="85" t="s">
        <v>595</v>
      </c>
      <c r="I64" s="87">
        <v>0</v>
      </c>
    </row>
    <row r="65" spans="2:9" x14ac:dyDescent="0.2">
      <c r="B65" s="84">
        <v>14</v>
      </c>
      <c r="D65" s="85" t="s">
        <v>595</v>
      </c>
      <c r="F65" s="82"/>
      <c r="G65" s="88" t="s">
        <v>594</v>
      </c>
      <c r="I65" s="87">
        <v>0</v>
      </c>
    </row>
    <row r="66" spans="2:9" x14ac:dyDescent="0.2">
      <c r="B66" s="84">
        <v>0</v>
      </c>
      <c r="D66" s="85" t="s">
        <v>594</v>
      </c>
      <c r="F66" s="82"/>
      <c r="G66" s="88" t="s">
        <v>593</v>
      </c>
      <c r="I66" s="87">
        <v>0</v>
      </c>
    </row>
    <row r="67" spans="2:9" x14ac:dyDescent="0.2">
      <c r="B67" s="84">
        <v>7000</v>
      </c>
      <c r="D67" s="85" t="s">
        <v>593</v>
      </c>
      <c r="F67" s="82"/>
      <c r="G67" s="83"/>
      <c r="H67" s="83"/>
      <c r="I67" s="87"/>
    </row>
    <row r="68" spans="2:9" x14ac:dyDescent="0.2">
      <c r="B68" s="84">
        <f>I70-B59-B62-B64</f>
        <v>3890087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3895329</v>
      </c>
      <c r="C70" s="78"/>
      <c r="D70" s="78" t="s">
        <v>553</v>
      </c>
      <c r="E70" s="78"/>
      <c r="F70" s="91"/>
      <c r="G70" s="78" t="s">
        <v>553</v>
      </c>
      <c r="H70" s="78"/>
      <c r="I70" s="92">
        <f>I59+I60+I63</f>
        <v>3895329</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3890087</v>
      </c>
    </row>
    <row r="78" spans="2:9" x14ac:dyDescent="0.2">
      <c r="B78" s="84"/>
      <c r="E78" s="85" t="s">
        <v>585</v>
      </c>
      <c r="F78" s="82"/>
      <c r="G78" s="88"/>
      <c r="H78" s="85"/>
      <c r="I78" s="87"/>
    </row>
    <row r="79" spans="2:9" x14ac:dyDescent="0.2">
      <c r="B79" s="84">
        <f>I82-B77</f>
        <v>3890087</v>
      </c>
      <c r="D79" s="85" t="s">
        <v>580</v>
      </c>
      <c r="E79" s="68" t="s">
        <v>584</v>
      </c>
      <c r="F79" s="82"/>
      <c r="G79" s="83"/>
      <c r="H79" s="83"/>
      <c r="I79" s="87"/>
    </row>
    <row r="80" spans="2:9" x14ac:dyDescent="0.2">
      <c r="B80" s="84">
        <f>B79-B13</f>
        <v>3845871</v>
      </c>
      <c r="D80" s="85" t="s">
        <v>583</v>
      </c>
      <c r="E80" s="66" t="s">
        <v>579</v>
      </c>
      <c r="F80" s="82"/>
      <c r="G80" s="83"/>
      <c r="H80" s="83"/>
      <c r="I80" s="87"/>
    </row>
    <row r="81" spans="2:9" x14ac:dyDescent="0.2">
      <c r="B81" s="84"/>
      <c r="F81" s="82"/>
      <c r="G81" s="83"/>
      <c r="H81" s="83"/>
      <c r="I81" s="87"/>
    </row>
    <row r="82" spans="2:9" x14ac:dyDescent="0.2">
      <c r="B82" s="89">
        <f>B77+B79</f>
        <v>3890087</v>
      </c>
      <c r="C82" s="78"/>
      <c r="D82" s="78" t="s">
        <v>553</v>
      </c>
      <c r="E82" s="78"/>
      <c r="F82" s="91"/>
      <c r="G82" s="78" t="s">
        <v>553</v>
      </c>
      <c r="H82" s="78"/>
      <c r="I82" s="92">
        <f>I77</f>
        <v>3890087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3853695</v>
      </c>
      <c r="D92" s="85" t="s">
        <v>567</v>
      </c>
      <c r="E92" s="66" t="s">
        <v>566</v>
      </c>
      <c r="F92" s="82"/>
      <c r="G92" s="85" t="s">
        <v>580</v>
      </c>
      <c r="H92" s="66" t="s">
        <v>579</v>
      </c>
      <c r="I92" s="87">
        <f>+B80</f>
        <v>3845871</v>
      </c>
    </row>
    <row r="93" spans="2:9" x14ac:dyDescent="0.2">
      <c r="B93" s="84"/>
      <c r="E93" s="68" t="s">
        <v>563</v>
      </c>
      <c r="F93" s="82"/>
      <c r="G93" s="88" t="s">
        <v>578</v>
      </c>
      <c r="H93" s="81" t="s">
        <v>577</v>
      </c>
      <c r="I93" s="87">
        <f>I94+I95</f>
        <v>7824</v>
      </c>
    </row>
    <row r="94" spans="2:9" x14ac:dyDescent="0.2">
      <c r="B94" s="84"/>
      <c r="E94" s="85"/>
      <c r="F94" s="82"/>
      <c r="G94" s="88" t="s">
        <v>576</v>
      </c>
      <c r="I94" s="87">
        <v>7824</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3853695</v>
      </c>
      <c r="C99" s="78"/>
      <c r="D99" s="78" t="s">
        <v>553</v>
      </c>
      <c r="E99" s="78"/>
      <c r="F99" s="91"/>
      <c r="G99" s="78" t="s">
        <v>553</v>
      </c>
      <c r="H99" s="78"/>
      <c r="I99" s="92">
        <f>I92+I93+I96</f>
        <v>3853695</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44514</v>
      </c>
      <c r="D106" s="85" t="s">
        <v>570</v>
      </c>
      <c r="E106" s="103" t="s">
        <v>569</v>
      </c>
      <c r="F106" s="82"/>
      <c r="G106" s="83"/>
      <c r="H106" s="83"/>
      <c r="I106" s="82"/>
    </row>
    <row r="107" spans="2:9" x14ac:dyDescent="0.2">
      <c r="B107" s="84">
        <v>44514</v>
      </c>
      <c r="D107" s="85" t="s">
        <v>568</v>
      </c>
      <c r="E107" s="85"/>
      <c r="F107" s="82"/>
      <c r="G107" s="85" t="s">
        <v>567</v>
      </c>
      <c r="H107" s="68" t="s">
        <v>566</v>
      </c>
      <c r="I107" s="87"/>
    </row>
    <row r="108" spans="2:9" x14ac:dyDescent="0.2">
      <c r="B108" s="84">
        <f>-B13</f>
        <v>-44216</v>
      </c>
      <c r="D108" s="85" t="s">
        <v>565</v>
      </c>
      <c r="E108" s="86" t="s">
        <v>564</v>
      </c>
      <c r="F108" s="82"/>
      <c r="G108" s="85"/>
      <c r="H108" s="67" t="s">
        <v>563</v>
      </c>
      <c r="I108" s="87">
        <f>B92</f>
        <v>3853695</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3853397</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3853695</v>
      </c>
      <c r="C115" s="78"/>
      <c r="D115" s="78" t="s">
        <v>553</v>
      </c>
      <c r="E115" s="106"/>
      <c r="F115" s="91"/>
      <c r="G115" s="78" t="s">
        <v>553</v>
      </c>
      <c r="H115" s="78"/>
      <c r="I115" s="92">
        <f>I108</f>
        <v>3853695</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3861397</v>
      </c>
    </row>
    <row r="123" spans="2:9" ht="15" x14ac:dyDescent="0.2">
      <c r="B123" s="84">
        <f>B125+B128+B131+B134+B137+B142+B143+B144</f>
        <v>45783152</v>
      </c>
      <c r="C123" s="79"/>
      <c r="D123" s="58"/>
      <c r="E123" s="85" t="s">
        <v>548</v>
      </c>
      <c r="F123" s="58"/>
      <c r="G123" s="58"/>
      <c r="H123" s="58"/>
      <c r="I123" s="87">
        <f>I125+I128+I131+I134+I137+I142+I143+I144</f>
        <v>41921755</v>
      </c>
    </row>
    <row r="124" spans="2:9" ht="13.15" customHeight="1" x14ac:dyDescent="0.2">
      <c r="B124" s="59"/>
      <c r="C124" s="79"/>
      <c r="D124" s="58"/>
      <c r="E124" s="85"/>
      <c r="F124" s="58"/>
      <c r="G124" s="58"/>
      <c r="H124" s="58"/>
      <c r="I124" s="57"/>
    </row>
    <row r="125" spans="2:9" ht="13.15" customHeight="1" x14ac:dyDescent="0.2">
      <c r="B125" s="84">
        <f>B126+B127</f>
        <v>-125000</v>
      </c>
      <c r="C125" s="58"/>
      <c r="D125" s="58"/>
      <c r="E125" s="85" t="s">
        <v>547</v>
      </c>
      <c r="F125" s="58"/>
      <c r="G125" s="58"/>
      <c r="H125" s="58"/>
      <c r="I125" s="87">
        <f>I126+I127</f>
        <v>2000</v>
      </c>
    </row>
    <row r="126" spans="2:9" ht="13.15" customHeight="1" x14ac:dyDescent="0.2">
      <c r="B126" s="84">
        <v>0</v>
      </c>
      <c r="C126" s="58"/>
      <c r="D126" s="58"/>
      <c r="E126" s="85" t="s">
        <v>546</v>
      </c>
      <c r="F126" s="58"/>
      <c r="G126" s="58"/>
      <c r="H126" s="58"/>
      <c r="I126" s="87">
        <v>0</v>
      </c>
    </row>
    <row r="127" spans="2:9" ht="15" x14ac:dyDescent="0.2">
      <c r="B127" s="84">
        <v>-125000</v>
      </c>
      <c r="C127" s="58"/>
      <c r="D127" s="58"/>
      <c r="E127" s="85" t="s">
        <v>545</v>
      </c>
      <c r="F127" s="58"/>
      <c r="G127" s="58"/>
      <c r="H127" s="58"/>
      <c r="I127" s="87">
        <v>2000</v>
      </c>
    </row>
    <row r="128" spans="2:9" x14ac:dyDescent="0.2">
      <c r="B128" s="84">
        <f>B129+B130</f>
        <v>15160062</v>
      </c>
      <c r="E128" s="85" t="s">
        <v>544</v>
      </c>
      <c r="I128" s="87">
        <f>I129+I130</f>
        <v>45462785</v>
      </c>
    </row>
    <row r="129" spans="2:9" x14ac:dyDescent="0.2">
      <c r="B129" s="84">
        <v>0</v>
      </c>
      <c r="E129" s="85" t="s">
        <v>543</v>
      </c>
      <c r="I129" s="87">
        <v>7227000</v>
      </c>
    </row>
    <row r="130" spans="2:9" x14ac:dyDescent="0.2">
      <c r="B130" s="84">
        <v>15160062</v>
      </c>
      <c r="E130" s="85" t="s">
        <v>542</v>
      </c>
      <c r="I130" s="87">
        <v>38235785</v>
      </c>
    </row>
    <row r="131" spans="2:9" x14ac:dyDescent="0.2">
      <c r="B131" s="84">
        <f>B132+B133</f>
        <v>32078664</v>
      </c>
      <c r="E131" s="85" t="s">
        <v>541</v>
      </c>
      <c r="I131" s="87">
        <f>I132+I133</f>
        <v>-3761265</v>
      </c>
    </row>
    <row r="132" spans="2:9" x14ac:dyDescent="0.2">
      <c r="B132" s="84">
        <v>-570000</v>
      </c>
      <c r="E132" s="85" t="s">
        <v>540</v>
      </c>
      <c r="I132" s="87">
        <v>1366000</v>
      </c>
    </row>
    <row r="133" spans="2:9" x14ac:dyDescent="0.2">
      <c r="B133" s="84">
        <v>32648664</v>
      </c>
      <c r="E133" s="85" t="s">
        <v>539</v>
      </c>
      <c r="I133" s="87">
        <v>-5127265</v>
      </c>
    </row>
    <row r="134" spans="2:9" x14ac:dyDescent="0.2">
      <c r="B134" s="84">
        <f>B135+B136</f>
        <v>-1379222</v>
      </c>
      <c r="E134" s="85" t="s">
        <v>538</v>
      </c>
      <c r="I134" s="87">
        <f>I135+I136</f>
        <v>-139161</v>
      </c>
    </row>
    <row r="135" spans="2:9" x14ac:dyDescent="0.2">
      <c r="B135" s="84">
        <v>-154000</v>
      </c>
      <c r="E135" s="85" t="s">
        <v>537</v>
      </c>
      <c r="I135" s="87">
        <v>0</v>
      </c>
    </row>
    <row r="136" spans="2:9" x14ac:dyDescent="0.2">
      <c r="B136" s="84">
        <v>-1225222</v>
      </c>
      <c r="E136" s="85" t="s">
        <v>536</v>
      </c>
      <c r="I136" s="87">
        <v>-139161</v>
      </c>
    </row>
    <row r="137" spans="2:9" x14ac:dyDescent="0.2">
      <c r="B137" s="84">
        <f>B138+B141</f>
        <v>136611</v>
      </c>
      <c r="E137" s="107" t="s">
        <v>535</v>
      </c>
      <c r="I137" s="87">
        <f>I138+I141</f>
        <v>-156000</v>
      </c>
    </row>
    <row r="138" spans="2:9" x14ac:dyDescent="0.2">
      <c r="B138" s="84">
        <f>B139+B140</f>
        <v>136611</v>
      </c>
      <c r="E138" s="107" t="s">
        <v>534</v>
      </c>
      <c r="I138" s="87">
        <f>I139+I140</f>
        <v>-156000</v>
      </c>
    </row>
    <row r="139" spans="2:9" x14ac:dyDescent="0.2">
      <c r="B139" s="84">
        <v>136611</v>
      </c>
      <c r="E139" s="107" t="s">
        <v>533</v>
      </c>
      <c r="I139" s="87">
        <v>0</v>
      </c>
    </row>
    <row r="140" spans="2:9" x14ac:dyDescent="0.2">
      <c r="B140" s="84">
        <v>0</v>
      </c>
      <c r="E140" s="107" t="s">
        <v>532</v>
      </c>
      <c r="I140" s="87">
        <v>-156000</v>
      </c>
    </row>
    <row r="141" spans="2:9" x14ac:dyDescent="0.2">
      <c r="B141" s="84">
        <v>0</v>
      </c>
      <c r="E141" s="107" t="s">
        <v>531</v>
      </c>
      <c r="I141" s="87">
        <v>0</v>
      </c>
    </row>
    <row r="142" spans="2:9" x14ac:dyDescent="0.2">
      <c r="B142" s="84">
        <v>0</v>
      </c>
      <c r="E142" s="85" t="s">
        <v>530</v>
      </c>
      <c r="I142" s="87">
        <v>0</v>
      </c>
    </row>
    <row r="143" spans="2:9" x14ac:dyDescent="0.2">
      <c r="B143" s="84">
        <v>-145093</v>
      </c>
      <c r="C143" s="85" t="s">
        <v>529</v>
      </c>
      <c r="E143" s="85" t="s">
        <v>529</v>
      </c>
      <c r="I143" s="87">
        <v>-669</v>
      </c>
    </row>
    <row r="144" spans="2:9" x14ac:dyDescent="0.2">
      <c r="B144" s="84">
        <f>B145+B146</f>
        <v>57130</v>
      </c>
      <c r="C144" s="85" t="s">
        <v>528</v>
      </c>
      <c r="E144" s="85" t="s">
        <v>528</v>
      </c>
      <c r="I144" s="87">
        <f>I145+I146</f>
        <v>514065</v>
      </c>
    </row>
    <row r="145" spans="2:9" x14ac:dyDescent="0.2">
      <c r="B145" s="84">
        <v>0</v>
      </c>
      <c r="C145" s="85" t="s">
        <v>527</v>
      </c>
      <c r="E145" s="85" t="s">
        <v>527</v>
      </c>
      <c r="I145" s="87">
        <v>0</v>
      </c>
    </row>
    <row r="146" spans="2:9" x14ac:dyDescent="0.2">
      <c r="B146" s="89">
        <v>57130</v>
      </c>
      <c r="C146" s="108" t="s">
        <v>526</v>
      </c>
      <c r="D146" s="109"/>
      <c r="E146" s="108" t="s">
        <v>526</v>
      </c>
      <c r="F146" s="109"/>
      <c r="G146" s="109"/>
      <c r="H146" s="109"/>
      <c r="I146" s="92">
        <v>514065</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740</v>
      </c>
      <c r="D3" s="128"/>
      <c r="E3" s="132"/>
      <c r="F3" s="128"/>
      <c r="G3" s="128"/>
      <c r="H3" s="128"/>
      <c r="I3" s="128"/>
      <c r="J3" s="128"/>
      <c r="K3" s="128"/>
      <c r="L3" s="128"/>
      <c r="M3" s="128"/>
      <c r="N3" s="133"/>
    </row>
    <row r="4" spans="2:14" s="131" customFormat="1" ht="15" customHeight="1" x14ac:dyDescent="0.25">
      <c r="B4" s="76" t="s">
        <v>739</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215708</v>
      </c>
      <c r="D11" s="81" t="s">
        <v>645</v>
      </c>
      <c r="E11" s="85" t="s">
        <v>644</v>
      </c>
      <c r="F11" s="82"/>
      <c r="G11" s="83" t="s">
        <v>643</v>
      </c>
      <c r="H11" s="86" t="s">
        <v>642</v>
      </c>
      <c r="I11" s="87">
        <f>I12+I13</f>
        <v>398737</v>
      </c>
    </row>
    <row r="12" spans="2:14" x14ac:dyDescent="0.2">
      <c r="B12" s="84">
        <f>I11-B11</f>
        <v>183029</v>
      </c>
      <c r="D12" s="85" t="s">
        <v>632</v>
      </c>
      <c r="E12" s="66" t="s">
        <v>631</v>
      </c>
      <c r="F12" s="82"/>
      <c r="G12" s="88" t="s">
        <v>641</v>
      </c>
      <c r="H12" s="83"/>
      <c r="I12" s="87">
        <v>398737</v>
      </c>
    </row>
    <row r="13" spans="2:14" x14ac:dyDescent="0.2">
      <c r="B13" s="84">
        <v>9775</v>
      </c>
      <c r="D13" s="81" t="s">
        <v>640</v>
      </c>
      <c r="E13" s="85" t="s">
        <v>564</v>
      </c>
      <c r="F13" s="82"/>
      <c r="G13" s="88" t="s">
        <v>639</v>
      </c>
      <c r="I13" s="87">
        <v>0</v>
      </c>
    </row>
    <row r="14" spans="2:14" x14ac:dyDescent="0.2">
      <c r="B14" s="84">
        <f>B12-B13</f>
        <v>173254</v>
      </c>
      <c r="D14" s="81" t="s">
        <v>638</v>
      </c>
      <c r="E14" s="66" t="s">
        <v>637</v>
      </c>
      <c r="F14" s="82"/>
      <c r="G14" s="88"/>
      <c r="H14" s="83"/>
      <c r="I14" s="87"/>
    </row>
    <row r="15" spans="2:14" ht="7.15" customHeight="1" x14ac:dyDescent="0.2">
      <c r="B15" s="84"/>
      <c r="F15" s="82"/>
      <c r="G15" s="83"/>
      <c r="H15" s="83"/>
      <c r="I15" s="87"/>
    </row>
    <row r="16" spans="2:14" x14ac:dyDescent="0.2">
      <c r="B16" s="89">
        <f>B11+B12</f>
        <v>398737</v>
      </c>
      <c r="C16" s="78"/>
      <c r="D16" s="90" t="s">
        <v>553</v>
      </c>
      <c r="E16" s="78"/>
      <c r="F16" s="91"/>
      <c r="G16" s="90" t="s">
        <v>553</v>
      </c>
      <c r="H16" s="78"/>
      <c r="I16" s="92">
        <f>I11</f>
        <v>398737</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49691</v>
      </c>
      <c r="D26" s="81" t="s">
        <v>634</v>
      </c>
      <c r="E26" s="85" t="s">
        <v>633</v>
      </c>
      <c r="F26" s="82"/>
      <c r="G26" s="88" t="s">
        <v>632</v>
      </c>
      <c r="H26" s="68" t="s">
        <v>631</v>
      </c>
      <c r="I26" s="87">
        <f>+B12</f>
        <v>183029</v>
      </c>
    </row>
    <row r="27" spans="2:9" x14ac:dyDescent="0.2">
      <c r="B27" s="84">
        <v>40926</v>
      </c>
      <c r="D27" s="85" t="s">
        <v>630</v>
      </c>
      <c r="F27" s="82"/>
      <c r="G27" s="83"/>
      <c r="H27" s="83"/>
      <c r="I27" s="87"/>
    </row>
    <row r="28" spans="2:9" x14ac:dyDescent="0.2">
      <c r="B28" s="84">
        <f>B29+B30</f>
        <v>8765</v>
      </c>
      <c r="D28" s="85" t="s">
        <v>629</v>
      </c>
      <c r="F28" s="82"/>
      <c r="G28" s="83"/>
      <c r="H28" s="83"/>
      <c r="I28" s="87"/>
    </row>
    <row r="29" spans="2:9" x14ac:dyDescent="0.2">
      <c r="B29" s="84">
        <v>8735</v>
      </c>
      <c r="D29" s="85" t="s">
        <v>628</v>
      </c>
      <c r="F29" s="82"/>
      <c r="G29" s="83"/>
      <c r="H29" s="83"/>
      <c r="I29" s="87"/>
    </row>
    <row r="30" spans="2:9" x14ac:dyDescent="0.2">
      <c r="B30" s="84">
        <v>30</v>
      </c>
      <c r="D30" s="85" t="s">
        <v>627</v>
      </c>
      <c r="F30" s="82"/>
      <c r="G30" s="83"/>
      <c r="H30" s="83"/>
      <c r="I30" s="87"/>
    </row>
    <row r="31" spans="2:9" ht="12.75" customHeight="1" x14ac:dyDescent="0.2">
      <c r="B31" s="84">
        <v>12772</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120566</v>
      </c>
      <c r="D33" s="85" t="s">
        <v>621</v>
      </c>
      <c r="E33" s="66" t="s">
        <v>620</v>
      </c>
      <c r="F33" s="82"/>
      <c r="G33" s="83"/>
      <c r="H33" s="83"/>
      <c r="I33" s="87"/>
    </row>
    <row r="34" spans="2:9" x14ac:dyDescent="0.2">
      <c r="B34" s="84"/>
      <c r="F34" s="82"/>
      <c r="G34" s="83"/>
      <c r="H34" s="83"/>
      <c r="I34" s="87"/>
    </row>
    <row r="35" spans="2:9" x14ac:dyDescent="0.2">
      <c r="B35" s="89">
        <f>B26+B31+B32+B33</f>
        <v>183029</v>
      </c>
      <c r="C35" s="78"/>
      <c r="D35" s="90" t="s">
        <v>553</v>
      </c>
      <c r="E35" s="78"/>
      <c r="F35" s="91"/>
      <c r="G35" s="90" t="s">
        <v>553</v>
      </c>
      <c r="H35" s="78"/>
      <c r="I35" s="92">
        <f>I26</f>
        <v>183029</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167180</v>
      </c>
      <c r="D42" s="81" t="s">
        <v>619</v>
      </c>
      <c r="E42" s="88" t="s">
        <v>618</v>
      </c>
      <c r="F42" s="82"/>
      <c r="G42" s="85" t="s">
        <v>621</v>
      </c>
      <c r="H42" s="66" t="s">
        <v>620</v>
      </c>
      <c r="I42" s="87">
        <f>+B33</f>
        <v>120566</v>
      </c>
    </row>
    <row r="43" spans="2:9" ht="15" x14ac:dyDescent="0.2">
      <c r="B43" s="84">
        <v>24045</v>
      </c>
      <c r="C43" s="58"/>
      <c r="D43" s="95" t="s">
        <v>617</v>
      </c>
      <c r="F43" s="62"/>
      <c r="G43" s="79" t="s">
        <v>619</v>
      </c>
      <c r="H43" s="96" t="s">
        <v>618</v>
      </c>
      <c r="I43" s="87">
        <f>I44+I45+I47+I48+I49</f>
        <v>258850</v>
      </c>
    </row>
    <row r="44" spans="2:9" x14ac:dyDescent="0.2">
      <c r="B44" s="84">
        <v>22685</v>
      </c>
      <c r="D44" s="85" t="s">
        <v>616</v>
      </c>
      <c r="F44" s="82"/>
      <c r="G44" s="95" t="s">
        <v>617</v>
      </c>
      <c r="I44" s="87">
        <v>241878</v>
      </c>
    </row>
    <row r="45" spans="2:9" x14ac:dyDescent="0.2">
      <c r="B45" s="84">
        <v>0</v>
      </c>
      <c r="D45" s="85" t="s">
        <v>615</v>
      </c>
      <c r="E45" s="80"/>
      <c r="F45" s="82"/>
      <c r="G45" s="85" t="s">
        <v>616</v>
      </c>
      <c r="I45" s="87">
        <v>16972</v>
      </c>
    </row>
    <row r="46" spans="2:9" x14ac:dyDescent="0.2">
      <c r="B46" s="84"/>
      <c r="E46" s="97" t="s">
        <v>614</v>
      </c>
      <c r="F46" s="82"/>
      <c r="G46" s="85" t="s">
        <v>615</v>
      </c>
      <c r="H46" s="80"/>
      <c r="I46" s="87"/>
    </row>
    <row r="47" spans="2:9" x14ac:dyDescent="0.2">
      <c r="B47" s="84">
        <v>120450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212236</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379416</v>
      </c>
      <c r="C52" s="78"/>
      <c r="D52" s="78" t="s">
        <v>553</v>
      </c>
      <c r="E52" s="78"/>
      <c r="F52" s="91"/>
      <c r="G52" s="78" t="s">
        <v>553</v>
      </c>
      <c r="H52" s="78"/>
      <c r="I52" s="92">
        <f>I42+I43+I50</f>
        <v>379416</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155032</v>
      </c>
      <c r="D59" s="81" t="s">
        <v>609</v>
      </c>
      <c r="E59" s="86" t="s">
        <v>608</v>
      </c>
      <c r="F59" s="82"/>
      <c r="G59" s="88" t="s">
        <v>607</v>
      </c>
      <c r="H59" s="66" t="s">
        <v>606</v>
      </c>
      <c r="I59" s="87">
        <f>+B49</f>
        <v>212236</v>
      </c>
    </row>
    <row r="60" spans="2:9" x14ac:dyDescent="0.2">
      <c r="B60" s="84">
        <v>155032</v>
      </c>
      <c r="D60" s="85" t="s">
        <v>605</v>
      </c>
      <c r="F60" s="82"/>
      <c r="G60" s="88" t="s">
        <v>604</v>
      </c>
      <c r="H60" s="85"/>
      <c r="I60" s="87">
        <f>I61+I62</f>
        <v>30</v>
      </c>
    </row>
    <row r="61" spans="2:9" x14ac:dyDescent="0.2">
      <c r="B61" s="84">
        <v>0</v>
      </c>
      <c r="D61" s="85" t="s">
        <v>603</v>
      </c>
      <c r="F61" s="82"/>
      <c r="G61" s="88" t="s">
        <v>602</v>
      </c>
      <c r="I61" s="87">
        <v>0</v>
      </c>
    </row>
    <row r="62" spans="2:9" x14ac:dyDescent="0.2">
      <c r="B62" s="84">
        <v>30</v>
      </c>
      <c r="D62" s="81" t="s">
        <v>601</v>
      </c>
      <c r="E62" s="85" t="s">
        <v>600</v>
      </c>
      <c r="F62" s="82"/>
      <c r="G62" s="88" t="s">
        <v>599</v>
      </c>
      <c r="I62" s="87">
        <v>30</v>
      </c>
    </row>
    <row r="63" spans="2:9" x14ac:dyDescent="0.2">
      <c r="B63" s="84"/>
      <c r="E63" s="85" t="s">
        <v>598</v>
      </c>
      <c r="F63" s="82"/>
      <c r="G63" s="83" t="s">
        <v>597</v>
      </c>
      <c r="H63" s="81" t="s">
        <v>596</v>
      </c>
      <c r="I63" s="87">
        <f>I64+I65+I66</f>
        <v>958475</v>
      </c>
    </row>
    <row r="64" spans="2:9" x14ac:dyDescent="0.2">
      <c r="B64" s="84">
        <f>B65+B66+B67</f>
        <v>958475</v>
      </c>
      <c r="D64" s="81" t="s">
        <v>597</v>
      </c>
      <c r="E64" s="81" t="s">
        <v>596</v>
      </c>
      <c r="F64" s="82"/>
      <c r="G64" s="85" t="s">
        <v>595</v>
      </c>
      <c r="I64" s="87">
        <v>958475</v>
      </c>
    </row>
    <row r="65" spans="2:9" x14ac:dyDescent="0.2">
      <c r="B65" s="84">
        <v>0</v>
      </c>
      <c r="D65" s="85" t="s">
        <v>595</v>
      </c>
      <c r="F65" s="82"/>
      <c r="G65" s="88" t="s">
        <v>594</v>
      </c>
      <c r="I65" s="87">
        <v>0</v>
      </c>
    </row>
    <row r="66" spans="2:9" x14ac:dyDescent="0.2">
      <c r="B66" s="84">
        <v>958475</v>
      </c>
      <c r="D66" s="85" t="s">
        <v>594</v>
      </c>
      <c r="F66" s="82"/>
      <c r="G66" s="88" t="s">
        <v>593</v>
      </c>
      <c r="I66" s="87">
        <v>0</v>
      </c>
    </row>
    <row r="67" spans="2:9" x14ac:dyDescent="0.2">
      <c r="B67" s="84">
        <v>0</v>
      </c>
      <c r="D67" s="85" t="s">
        <v>593</v>
      </c>
      <c r="F67" s="82"/>
      <c r="G67" s="83"/>
      <c r="H67" s="83"/>
      <c r="I67" s="87"/>
    </row>
    <row r="68" spans="2:9" x14ac:dyDescent="0.2">
      <c r="B68" s="84">
        <f>I70-B59-B62-B64</f>
        <v>57204</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1170741</v>
      </c>
      <c r="C70" s="78"/>
      <c r="D70" s="78" t="s">
        <v>553</v>
      </c>
      <c r="E70" s="78"/>
      <c r="F70" s="91"/>
      <c r="G70" s="78" t="s">
        <v>553</v>
      </c>
      <c r="H70" s="78"/>
      <c r="I70" s="92">
        <f>I59+I60+I63</f>
        <v>1170741</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57204</v>
      </c>
    </row>
    <row r="78" spans="2:9" x14ac:dyDescent="0.2">
      <c r="B78" s="84"/>
      <c r="E78" s="85" t="s">
        <v>585</v>
      </c>
      <c r="F78" s="82"/>
      <c r="G78" s="88"/>
      <c r="H78" s="85"/>
      <c r="I78" s="87"/>
    </row>
    <row r="79" spans="2:9" x14ac:dyDescent="0.2">
      <c r="B79" s="84">
        <f>I82-B77</f>
        <v>57204</v>
      </c>
      <c r="D79" s="85" t="s">
        <v>580</v>
      </c>
      <c r="E79" s="68" t="s">
        <v>584</v>
      </c>
      <c r="F79" s="82"/>
      <c r="G79" s="83"/>
      <c r="H79" s="83"/>
      <c r="I79" s="87"/>
    </row>
    <row r="80" spans="2:9" x14ac:dyDescent="0.2">
      <c r="B80" s="84">
        <f>B79-B13</f>
        <v>47429</v>
      </c>
      <c r="D80" s="85" t="s">
        <v>583</v>
      </c>
      <c r="E80" s="66" t="s">
        <v>579</v>
      </c>
      <c r="F80" s="82"/>
      <c r="G80" s="83"/>
      <c r="H80" s="83"/>
      <c r="I80" s="87"/>
    </row>
    <row r="81" spans="2:9" x14ac:dyDescent="0.2">
      <c r="B81" s="84"/>
      <c r="F81" s="82"/>
      <c r="G81" s="83"/>
      <c r="H81" s="83"/>
      <c r="I81" s="87"/>
    </row>
    <row r="82" spans="2:9" x14ac:dyDescent="0.2">
      <c r="B82" s="89">
        <f>B77+B79</f>
        <v>57204</v>
      </c>
      <c r="C82" s="78"/>
      <c r="D82" s="78" t="s">
        <v>553</v>
      </c>
      <c r="E82" s="78"/>
      <c r="F82" s="91"/>
      <c r="G82" s="78" t="s">
        <v>553</v>
      </c>
      <c r="H82" s="78"/>
      <c r="I82" s="92">
        <f>I77</f>
        <v>57204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47429</v>
      </c>
      <c r="D92" s="85" t="s">
        <v>567</v>
      </c>
      <c r="E92" s="66" t="s">
        <v>566</v>
      </c>
      <c r="F92" s="82"/>
      <c r="G92" s="85" t="s">
        <v>580</v>
      </c>
      <c r="H92" s="66" t="s">
        <v>579</v>
      </c>
      <c r="I92" s="87">
        <f>+B80</f>
        <v>47429</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47429</v>
      </c>
      <c r="C99" s="78"/>
      <c r="D99" s="78" t="s">
        <v>553</v>
      </c>
      <c r="E99" s="78"/>
      <c r="F99" s="91"/>
      <c r="G99" s="78" t="s">
        <v>553</v>
      </c>
      <c r="H99" s="78"/>
      <c r="I99" s="92">
        <f>I92+I93+I96</f>
        <v>47429</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45966</v>
      </c>
      <c r="D106" s="85" t="s">
        <v>570</v>
      </c>
      <c r="E106" s="103" t="s">
        <v>569</v>
      </c>
      <c r="F106" s="82"/>
      <c r="G106" s="83"/>
      <c r="H106" s="83"/>
      <c r="I106" s="82"/>
    </row>
    <row r="107" spans="2:9" x14ac:dyDescent="0.2">
      <c r="B107" s="84">
        <v>45966</v>
      </c>
      <c r="D107" s="85" t="s">
        <v>568</v>
      </c>
      <c r="E107" s="85"/>
      <c r="F107" s="82"/>
      <c r="G107" s="85" t="s">
        <v>567</v>
      </c>
      <c r="H107" s="68" t="s">
        <v>566</v>
      </c>
      <c r="I107" s="87"/>
    </row>
    <row r="108" spans="2:9" x14ac:dyDescent="0.2">
      <c r="B108" s="84">
        <f>-B13</f>
        <v>-9775</v>
      </c>
      <c r="D108" s="85" t="s">
        <v>565</v>
      </c>
      <c r="E108" s="86" t="s">
        <v>564</v>
      </c>
      <c r="F108" s="82"/>
      <c r="G108" s="85"/>
      <c r="H108" s="67" t="s">
        <v>563</v>
      </c>
      <c r="I108" s="87">
        <f>B92</f>
        <v>47429</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11238</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47429</v>
      </c>
      <c r="C115" s="78"/>
      <c r="D115" s="78" t="s">
        <v>553</v>
      </c>
      <c r="E115" s="106"/>
      <c r="F115" s="91"/>
      <c r="G115" s="78" t="s">
        <v>553</v>
      </c>
      <c r="H115" s="78"/>
      <c r="I115" s="92">
        <f>I108</f>
        <v>47429</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11238</v>
      </c>
    </row>
    <row r="123" spans="2:9" ht="15" x14ac:dyDescent="0.2">
      <c r="B123" s="84">
        <f>B125+B128+B131+B134+B137+B142+B143+B144</f>
        <v>518536</v>
      </c>
      <c r="C123" s="79"/>
      <c r="D123" s="58"/>
      <c r="E123" s="85" t="s">
        <v>548</v>
      </c>
      <c r="F123" s="58"/>
      <c r="G123" s="58"/>
      <c r="H123" s="58"/>
      <c r="I123" s="87">
        <f>I125+I128+I131+I134+I137+I142+I143+I144</f>
        <v>507298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-56108</v>
      </c>
      <c r="E128" s="85" t="s">
        <v>544</v>
      </c>
      <c r="I128" s="87">
        <f>I129+I130</f>
        <v>-3037</v>
      </c>
    </row>
    <row r="129" spans="2:9" x14ac:dyDescent="0.2">
      <c r="B129" s="84">
        <v>-11126</v>
      </c>
      <c r="E129" s="85" t="s">
        <v>543</v>
      </c>
      <c r="I129" s="87">
        <v>0</v>
      </c>
    </row>
    <row r="130" spans="2:9" x14ac:dyDescent="0.2">
      <c r="B130" s="84">
        <v>-44982</v>
      </c>
      <c r="E130" s="85" t="s">
        <v>542</v>
      </c>
      <c r="I130" s="87">
        <v>-3037</v>
      </c>
    </row>
    <row r="131" spans="2:9" x14ac:dyDescent="0.2">
      <c r="B131" s="84">
        <f>B132+B133</f>
        <v>679785</v>
      </c>
      <c r="E131" s="85" t="s">
        <v>541</v>
      </c>
      <c r="I131" s="87">
        <f>I132+I133</f>
        <v>0</v>
      </c>
    </row>
    <row r="132" spans="2:9" x14ac:dyDescent="0.2">
      <c r="B132" s="84">
        <v>0</v>
      </c>
      <c r="E132" s="85" t="s">
        <v>540</v>
      </c>
      <c r="I132" s="87">
        <v>0</v>
      </c>
    </row>
    <row r="133" spans="2:9" x14ac:dyDescent="0.2">
      <c r="B133" s="84">
        <v>679785</v>
      </c>
      <c r="E133" s="85" t="s">
        <v>539</v>
      </c>
      <c r="I133" s="87">
        <v>0</v>
      </c>
    </row>
    <row r="134" spans="2:9" x14ac:dyDescent="0.2">
      <c r="B134" s="84">
        <f>B135+B136</f>
        <v>0</v>
      </c>
      <c r="E134" s="85" t="s">
        <v>538</v>
      </c>
      <c r="I134" s="87">
        <f>I135+I136</f>
        <v>0</v>
      </c>
    </row>
    <row r="135" spans="2:9" x14ac:dyDescent="0.2">
      <c r="B135" s="84">
        <v>5336</v>
      </c>
      <c r="E135" s="85" t="s">
        <v>537</v>
      </c>
      <c r="I135" s="87">
        <v>0</v>
      </c>
    </row>
    <row r="136" spans="2:9" x14ac:dyDescent="0.2">
      <c r="B136" s="84">
        <v>-5336</v>
      </c>
      <c r="E136" s="85" t="s">
        <v>536</v>
      </c>
      <c r="I136" s="87">
        <v>0</v>
      </c>
    </row>
    <row r="137" spans="2:9" x14ac:dyDescent="0.2">
      <c r="B137" s="84">
        <f>B138+B141</f>
        <v>-607</v>
      </c>
      <c r="E137" s="107" t="s">
        <v>535</v>
      </c>
      <c r="I137" s="87">
        <f>I138+I141</f>
        <v>0</v>
      </c>
    </row>
    <row r="138" spans="2:9" x14ac:dyDescent="0.2">
      <c r="B138" s="84">
        <f>B139+B140</f>
        <v>-17625</v>
      </c>
      <c r="E138" s="107" t="s">
        <v>534</v>
      </c>
      <c r="I138" s="87">
        <f>I139+I140</f>
        <v>0</v>
      </c>
    </row>
    <row r="139" spans="2:9" x14ac:dyDescent="0.2">
      <c r="B139" s="84">
        <v>-17625</v>
      </c>
      <c r="E139" s="107" t="s">
        <v>533</v>
      </c>
      <c r="I139" s="87">
        <v>0</v>
      </c>
    </row>
    <row r="140" spans="2:9" x14ac:dyDescent="0.2">
      <c r="B140" s="84">
        <v>0</v>
      </c>
      <c r="E140" s="107" t="s">
        <v>532</v>
      </c>
      <c r="I140" s="87">
        <v>0</v>
      </c>
    </row>
    <row r="141" spans="2:9" x14ac:dyDescent="0.2">
      <c r="B141" s="84">
        <v>17018</v>
      </c>
      <c r="E141" s="107" t="s">
        <v>531</v>
      </c>
      <c r="I141" s="87">
        <v>0</v>
      </c>
    </row>
    <row r="142" spans="2:9" x14ac:dyDescent="0.2">
      <c r="B142" s="84">
        <v>-577</v>
      </c>
      <c r="E142" s="85" t="s">
        <v>530</v>
      </c>
      <c r="I142" s="87">
        <v>488171</v>
      </c>
    </row>
    <row r="143" spans="2:9" x14ac:dyDescent="0.2">
      <c r="B143" s="84">
        <v>-6368</v>
      </c>
      <c r="C143" s="85" t="s">
        <v>529</v>
      </c>
      <c r="E143" s="85" t="s">
        <v>529</v>
      </c>
      <c r="I143" s="87">
        <v>0</v>
      </c>
    </row>
    <row r="144" spans="2:9" x14ac:dyDescent="0.2">
      <c r="B144" s="84">
        <f>B145+B146</f>
        <v>-97589</v>
      </c>
      <c r="C144" s="85" t="s">
        <v>528</v>
      </c>
      <c r="E144" s="85" t="s">
        <v>528</v>
      </c>
      <c r="I144" s="87">
        <f>I145+I146</f>
        <v>22164</v>
      </c>
    </row>
    <row r="145" spans="2:9" x14ac:dyDescent="0.2">
      <c r="B145" s="84">
        <v>-13515</v>
      </c>
      <c r="C145" s="85" t="s">
        <v>527</v>
      </c>
      <c r="E145" s="85" t="s">
        <v>527</v>
      </c>
      <c r="I145" s="87">
        <v>11079</v>
      </c>
    </row>
    <row r="146" spans="2:9" x14ac:dyDescent="0.2">
      <c r="B146" s="89">
        <v>-84074</v>
      </c>
      <c r="C146" s="108" t="s">
        <v>526</v>
      </c>
      <c r="D146" s="109"/>
      <c r="E146" s="108" t="s">
        <v>526</v>
      </c>
      <c r="F146" s="109"/>
      <c r="G146" s="109"/>
      <c r="H146" s="109"/>
      <c r="I146" s="92">
        <v>11085</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741</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9075</v>
      </c>
      <c r="D11" s="81" t="s">
        <v>645</v>
      </c>
      <c r="E11" s="85" t="s">
        <v>644</v>
      </c>
      <c r="F11" s="82"/>
      <c r="G11" s="83" t="s">
        <v>643</v>
      </c>
      <c r="H11" s="86" t="s">
        <v>642</v>
      </c>
      <c r="I11" s="87">
        <f>I12+I13</f>
        <v>69917</v>
      </c>
    </row>
    <row r="12" spans="2:14" x14ac:dyDescent="0.2">
      <c r="B12" s="84">
        <f>I11-B11</f>
        <v>60842</v>
      </c>
      <c r="D12" s="85" t="s">
        <v>632</v>
      </c>
      <c r="E12" s="66" t="s">
        <v>631</v>
      </c>
      <c r="F12" s="82"/>
      <c r="G12" s="88" t="s">
        <v>641</v>
      </c>
      <c r="H12" s="83"/>
      <c r="I12" s="87">
        <v>69206</v>
      </c>
    </row>
    <row r="13" spans="2:14" x14ac:dyDescent="0.2">
      <c r="B13" s="84">
        <v>2459</v>
      </c>
      <c r="D13" s="81" t="s">
        <v>640</v>
      </c>
      <c r="E13" s="85" t="s">
        <v>564</v>
      </c>
      <c r="F13" s="82"/>
      <c r="G13" s="88" t="s">
        <v>639</v>
      </c>
      <c r="I13" s="87">
        <v>711</v>
      </c>
    </row>
    <row r="14" spans="2:14" x14ac:dyDescent="0.2">
      <c r="B14" s="84">
        <f>B12-B13</f>
        <v>58383</v>
      </c>
      <c r="D14" s="81" t="s">
        <v>638</v>
      </c>
      <c r="E14" s="66" t="s">
        <v>637</v>
      </c>
      <c r="F14" s="82"/>
      <c r="G14" s="88"/>
      <c r="H14" s="83"/>
      <c r="I14" s="87"/>
    </row>
    <row r="15" spans="2:14" ht="7.15" customHeight="1" x14ac:dyDescent="0.2">
      <c r="B15" s="84"/>
      <c r="F15" s="82"/>
      <c r="G15" s="83"/>
      <c r="H15" s="83"/>
      <c r="I15" s="87"/>
    </row>
    <row r="16" spans="2:14" x14ac:dyDescent="0.2">
      <c r="B16" s="89">
        <f>B11+B12</f>
        <v>69917</v>
      </c>
      <c r="C16" s="78"/>
      <c r="D16" s="90" t="s">
        <v>553</v>
      </c>
      <c r="E16" s="78"/>
      <c r="F16" s="91"/>
      <c r="G16" s="90" t="s">
        <v>553</v>
      </c>
      <c r="H16" s="78"/>
      <c r="I16" s="92">
        <f>I11</f>
        <v>69917</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32762</v>
      </c>
      <c r="D26" s="81" t="s">
        <v>634</v>
      </c>
      <c r="E26" s="85" t="s">
        <v>633</v>
      </c>
      <c r="F26" s="82"/>
      <c r="G26" s="88" t="s">
        <v>632</v>
      </c>
      <c r="H26" s="68" t="s">
        <v>631</v>
      </c>
      <c r="I26" s="87">
        <f>+B12</f>
        <v>60842</v>
      </c>
    </row>
    <row r="27" spans="2:9" x14ac:dyDescent="0.2">
      <c r="B27" s="84">
        <v>26921</v>
      </c>
      <c r="D27" s="85" t="s">
        <v>630</v>
      </c>
      <c r="F27" s="82"/>
      <c r="G27" s="83"/>
      <c r="H27" s="83"/>
      <c r="I27" s="87"/>
    </row>
    <row r="28" spans="2:9" x14ac:dyDescent="0.2">
      <c r="B28" s="84">
        <f>B29+B30</f>
        <v>5841</v>
      </c>
      <c r="D28" s="85" t="s">
        <v>629</v>
      </c>
      <c r="F28" s="82"/>
      <c r="G28" s="83"/>
      <c r="H28" s="83"/>
      <c r="I28" s="87"/>
    </row>
    <row r="29" spans="2:9" x14ac:dyDescent="0.2">
      <c r="B29" s="84">
        <v>5828</v>
      </c>
      <c r="D29" s="85" t="s">
        <v>628</v>
      </c>
      <c r="F29" s="82"/>
      <c r="G29" s="83"/>
      <c r="H29" s="83"/>
      <c r="I29" s="87"/>
    </row>
    <row r="30" spans="2:9" x14ac:dyDescent="0.2">
      <c r="B30" s="84">
        <v>13</v>
      </c>
      <c r="D30" s="85" t="s">
        <v>627</v>
      </c>
      <c r="F30" s="82"/>
      <c r="G30" s="83"/>
      <c r="H30" s="83"/>
      <c r="I30" s="87"/>
    </row>
    <row r="31" spans="2:9" ht="12.75" customHeight="1" x14ac:dyDescent="0.2">
      <c r="B31" s="84">
        <v>473</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27607</v>
      </c>
      <c r="D33" s="85" t="s">
        <v>621</v>
      </c>
      <c r="E33" s="66" t="s">
        <v>620</v>
      </c>
      <c r="F33" s="82"/>
      <c r="G33" s="83"/>
      <c r="H33" s="83"/>
      <c r="I33" s="87"/>
    </row>
    <row r="34" spans="2:9" x14ac:dyDescent="0.2">
      <c r="B34" s="84"/>
      <c r="F34" s="82"/>
      <c r="G34" s="83"/>
      <c r="H34" s="83"/>
      <c r="I34" s="87"/>
    </row>
    <row r="35" spans="2:9" x14ac:dyDescent="0.2">
      <c r="B35" s="89">
        <f>B26+B31+B32+B33</f>
        <v>60842</v>
      </c>
      <c r="C35" s="78"/>
      <c r="D35" s="90" t="s">
        <v>553</v>
      </c>
      <c r="E35" s="78"/>
      <c r="F35" s="91"/>
      <c r="G35" s="90" t="s">
        <v>553</v>
      </c>
      <c r="H35" s="78"/>
      <c r="I35" s="92">
        <f>I26</f>
        <v>60842</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22361</v>
      </c>
      <c r="D42" s="81" t="s">
        <v>619</v>
      </c>
      <c r="E42" s="88" t="s">
        <v>618</v>
      </c>
      <c r="F42" s="82"/>
      <c r="G42" s="85" t="s">
        <v>621</v>
      </c>
      <c r="H42" s="66" t="s">
        <v>620</v>
      </c>
      <c r="I42" s="87">
        <f>+B33</f>
        <v>27607</v>
      </c>
    </row>
    <row r="43" spans="2:9" ht="15" x14ac:dyDescent="0.2">
      <c r="B43" s="84">
        <v>26</v>
      </c>
      <c r="C43" s="58"/>
      <c r="D43" s="95" t="s">
        <v>617</v>
      </c>
      <c r="F43" s="62"/>
      <c r="G43" s="79" t="s">
        <v>619</v>
      </c>
      <c r="H43" s="96" t="s">
        <v>618</v>
      </c>
      <c r="I43" s="87">
        <f>I44+I45+I47+I48+I49</f>
        <v>2011</v>
      </c>
    </row>
    <row r="44" spans="2:9" x14ac:dyDescent="0.2">
      <c r="B44" s="84">
        <v>22335</v>
      </c>
      <c r="D44" s="85" t="s">
        <v>616</v>
      </c>
      <c r="F44" s="82"/>
      <c r="G44" s="95" t="s">
        <v>617</v>
      </c>
      <c r="I44" s="87">
        <v>2011</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7257</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29618</v>
      </c>
      <c r="C52" s="78"/>
      <c r="D52" s="78" t="s">
        <v>553</v>
      </c>
      <c r="E52" s="78"/>
      <c r="F52" s="91"/>
      <c r="G52" s="78" t="s">
        <v>553</v>
      </c>
      <c r="H52" s="78"/>
      <c r="I52" s="92">
        <f>I42+I43+I50</f>
        <v>29618</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7257</v>
      </c>
    </row>
    <row r="60" spans="2:9" x14ac:dyDescent="0.2">
      <c r="B60" s="84">
        <v>0</v>
      </c>
      <c r="D60" s="85" t="s">
        <v>605</v>
      </c>
      <c r="F60" s="82"/>
      <c r="G60" s="88" t="s">
        <v>604</v>
      </c>
      <c r="H60" s="85"/>
      <c r="I60" s="87">
        <f>I61+I62</f>
        <v>13</v>
      </c>
    </row>
    <row r="61" spans="2:9" x14ac:dyDescent="0.2">
      <c r="B61" s="84">
        <v>0</v>
      </c>
      <c r="D61" s="85" t="s">
        <v>603</v>
      </c>
      <c r="F61" s="82"/>
      <c r="G61" s="88" t="s">
        <v>602</v>
      </c>
      <c r="I61" s="87">
        <v>0</v>
      </c>
    </row>
    <row r="62" spans="2:9" x14ac:dyDescent="0.2">
      <c r="B62" s="84">
        <v>13</v>
      </c>
      <c r="D62" s="81" t="s">
        <v>601</v>
      </c>
      <c r="E62" s="85" t="s">
        <v>600</v>
      </c>
      <c r="F62" s="82"/>
      <c r="G62" s="88" t="s">
        <v>599</v>
      </c>
      <c r="I62" s="87">
        <v>13</v>
      </c>
    </row>
    <row r="63" spans="2:9" x14ac:dyDescent="0.2">
      <c r="B63" s="84"/>
      <c r="E63" s="85" t="s">
        <v>598</v>
      </c>
      <c r="F63" s="82"/>
      <c r="G63" s="83" t="s">
        <v>597</v>
      </c>
      <c r="H63" s="81" t="s">
        <v>596</v>
      </c>
      <c r="I63" s="87">
        <f>I64+I65+I66</f>
        <v>0</v>
      </c>
    </row>
    <row r="64" spans="2:9" x14ac:dyDescent="0.2">
      <c r="B64" s="84">
        <f>B65+B66+B67</f>
        <v>1886</v>
      </c>
      <c r="D64" s="81" t="s">
        <v>597</v>
      </c>
      <c r="E64" s="81" t="s">
        <v>596</v>
      </c>
      <c r="F64" s="82"/>
      <c r="G64" s="85" t="s">
        <v>595</v>
      </c>
      <c r="I64" s="87">
        <v>0</v>
      </c>
    </row>
    <row r="65" spans="2:9" x14ac:dyDescent="0.2">
      <c r="B65" s="84">
        <v>19</v>
      </c>
      <c r="D65" s="85" t="s">
        <v>595</v>
      </c>
      <c r="F65" s="82"/>
      <c r="G65" s="88" t="s">
        <v>594</v>
      </c>
      <c r="I65" s="87">
        <v>0</v>
      </c>
    </row>
    <row r="66" spans="2:9" x14ac:dyDescent="0.2">
      <c r="B66" s="84">
        <v>0</v>
      </c>
      <c r="D66" s="85" t="s">
        <v>594</v>
      </c>
      <c r="F66" s="82"/>
      <c r="G66" s="88" t="s">
        <v>593</v>
      </c>
      <c r="I66" s="87">
        <v>0</v>
      </c>
    </row>
    <row r="67" spans="2:9" x14ac:dyDescent="0.2">
      <c r="B67" s="84">
        <v>1867</v>
      </c>
      <c r="D67" s="85" t="s">
        <v>593</v>
      </c>
      <c r="F67" s="82"/>
      <c r="G67" s="83"/>
      <c r="H67" s="83"/>
      <c r="I67" s="87"/>
    </row>
    <row r="68" spans="2:9" x14ac:dyDescent="0.2">
      <c r="B68" s="84">
        <f>I70-B59-B62-B64</f>
        <v>5371</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7270</v>
      </c>
      <c r="C70" s="78"/>
      <c r="D70" s="78" t="s">
        <v>553</v>
      </c>
      <c r="E70" s="78"/>
      <c r="F70" s="91"/>
      <c r="G70" s="78" t="s">
        <v>553</v>
      </c>
      <c r="H70" s="78"/>
      <c r="I70" s="92">
        <f>I59+I60+I63</f>
        <v>7270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5371</v>
      </c>
    </row>
    <row r="78" spans="2:9" x14ac:dyDescent="0.2">
      <c r="B78" s="84"/>
      <c r="E78" s="85" t="s">
        <v>585</v>
      </c>
      <c r="F78" s="82"/>
      <c r="G78" s="88"/>
      <c r="H78" s="85"/>
      <c r="I78" s="87"/>
    </row>
    <row r="79" spans="2:9" x14ac:dyDescent="0.2">
      <c r="B79" s="84">
        <f>I82-B77</f>
        <v>5371</v>
      </c>
      <c r="D79" s="85" t="s">
        <v>580</v>
      </c>
      <c r="E79" s="68" t="s">
        <v>584</v>
      </c>
      <c r="F79" s="82"/>
      <c r="G79" s="83"/>
      <c r="H79" s="83"/>
      <c r="I79" s="87"/>
    </row>
    <row r="80" spans="2:9" x14ac:dyDescent="0.2">
      <c r="B80" s="84">
        <f>B79-B13</f>
        <v>2912</v>
      </c>
      <c r="D80" s="85" t="s">
        <v>583</v>
      </c>
      <c r="E80" s="66" t="s">
        <v>579</v>
      </c>
      <c r="F80" s="82"/>
      <c r="G80" s="83"/>
      <c r="H80" s="83"/>
      <c r="I80" s="87"/>
    </row>
    <row r="81" spans="2:9" x14ac:dyDescent="0.2">
      <c r="B81" s="84"/>
      <c r="F81" s="82"/>
      <c r="G81" s="83"/>
      <c r="H81" s="83"/>
      <c r="I81" s="87"/>
    </row>
    <row r="82" spans="2:9" x14ac:dyDescent="0.2">
      <c r="B82" s="89">
        <f>B77+B79</f>
        <v>5371</v>
      </c>
      <c r="C82" s="78"/>
      <c r="D82" s="78" t="s">
        <v>553</v>
      </c>
      <c r="E82" s="78"/>
      <c r="F82" s="91"/>
      <c r="G82" s="78" t="s">
        <v>553</v>
      </c>
      <c r="H82" s="78"/>
      <c r="I82" s="92">
        <f>I77</f>
        <v>5371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2382</v>
      </c>
      <c r="D92" s="85" t="s">
        <v>567</v>
      </c>
      <c r="E92" s="66" t="s">
        <v>566</v>
      </c>
      <c r="F92" s="82"/>
      <c r="G92" s="85" t="s">
        <v>580</v>
      </c>
      <c r="H92" s="66" t="s">
        <v>579</v>
      </c>
      <c r="I92" s="87">
        <f>+B80</f>
        <v>2912</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-530</v>
      </c>
    </row>
    <row r="97" spans="2:9" x14ac:dyDescent="0.2">
      <c r="B97" s="98"/>
      <c r="C97" s="99"/>
      <c r="D97" s="99"/>
      <c r="E97" s="85"/>
      <c r="F97" s="100"/>
      <c r="G97" s="88" t="s">
        <v>572</v>
      </c>
      <c r="H97" s="101"/>
      <c r="I97" s="87">
        <v>-530</v>
      </c>
    </row>
    <row r="98" spans="2:9" x14ac:dyDescent="0.2">
      <c r="B98" s="84"/>
      <c r="F98" s="82"/>
      <c r="G98" s="83"/>
      <c r="H98" s="83"/>
      <c r="I98" s="87"/>
    </row>
    <row r="99" spans="2:9" x14ac:dyDescent="0.2">
      <c r="B99" s="89">
        <f>B92</f>
        <v>2382</v>
      </c>
      <c r="C99" s="78"/>
      <c r="D99" s="78" t="s">
        <v>553</v>
      </c>
      <c r="E99" s="78"/>
      <c r="F99" s="91"/>
      <c r="G99" s="78" t="s">
        <v>553</v>
      </c>
      <c r="H99" s="78"/>
      <c r="I99" s="92">
        <f>I92+I93+I96</f>
        <v>2382</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944</v>
      </c>
      <c r="D106" s="85" t="s">
        <v>570</v>
      </c>
      <c r="E106" s="103" t="s">
        <v>569</v>
      </c>
      <c r="F106" s="82"/>
      <c r="G106" s="83"/>
      <c r="H106" s="83"/>
      <c r="I106" s="82"/>
    </row>
    <row r="107" spans="2:9" x14ac:dyDescent="0.2">
      <c r="B107" s="84">
        <v>944</v>
      </c>
      <c r="D107" s="85" t="s">
        <v>568</v>
      </c>
      <c r="E107" s="85"/>
      <c r="F107" s="82"/>
      <c r="G107" s="85" t="s">
        <v>567</v>
      </c>
      <c r="H107" s="68" t="s">
        <v>566</v>
      </c>
      <c r="I107" s="87"/>
    </row>
    <row r="108" spans="2:9" x14ac:dyDescent="0.2">
      <c r="B108" s="84">
        <f>-B13</f>
        <v>-2459</v>
      </c>
      <c r="D108" s="85" t="s">
        <v>565</v>
      </c>
      <c r="E108" s="86" t="s">
        <v>564</v>
      </c>
      <c r="F108" s="82"/>
      <c r="G108" s="85"/>
      <c r="H108" s="67" t="s">
        <v>563</v>
      </c>
      <c r="I108" s="87">
        <f>B92</f>
        <v>2382</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45</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3852</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2382</v>
      </c>
      <c r="C115" s="78"/>
      <c r="D115" s="78" t="s">
        <v>553</v>
      </c>
      <c r="E115" s="106"/>
      <c r="F115" s="91"/>
      <c r="G115" s="78" t="s">
        <v>553</v>
      </c>
      <c r="H115" s="78"/>
      <c r="I115" s="92">
        <f>I108</f>
        <v>2382</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3852</v>
      </c>
    </row>
    <row r="123" spans="2:9" ht="15" x14ac:dyDescent="0.2">
      <c r="B123" s="84">
        <f>B125+B128+B131+B134+B137+B142+B143+B144</f>
        <v>-1135</v>
      </c>
      <c r="C123" s="79"/>
      <c r="D123" s="58"/>
      <c r="E123" s="85" t="s">
        <v>548</v>
      </c>
      <c r="F123" s="58"/>
      <c r="G123" s="58"/>
      <c r="H123" s="58"/>
      <c r="I123" s="87">
        <f>I125+I128+I131+I134+I137+I142+I143+I144</f>
        <v>-4987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-16164</v>
      </c>
      <c r="E128" s="85" t="s">
        <v>544</v>
      </c>
      <c r="I128" s="87">
        <f>I129+I130</f>
        <v>0</v>
      </c>
    </row>
    <row r="129" spans="2:9" x14ac:dyDescent="0.2">
      <c r="B129" s="84">
        <v>-16164</v>
      </c>
      <c r="E129" s="85" t="s">
        <v>543</v>
      </c>
      <c r="I129" s="87">
        <v>0</v>
      </c>
    </row>
    <row r="130" spans="2:9" x14ac:dyDescent="0.2">
      <c r="B130" s="84">
        <v>0</v>
      </c>
      <c r="E130" s="85" t="s">
        <v>542</v>
      </c>
      <c r="I130" s="87">
        <v>0</v>
      </c>
    </row>
    <row r="131" spans="2:9" x14ac:dyDescent="0.2">
      <c r="B131" s="84">
        <f>B132+B133</f>
        <v>7095</v>
      </c>
      <c r="E131" s="85" t="s">
        <v>541</v>
      </c>
      <c r="I131" s="87">
        <f>I132+I133</f>
        <v>0</v>
      </c>
    </row>
    <row r="132" spans="2:9" x14ac:dyDescent="0.2">
      <c r="B132" s="84">
        <v>0</v>
      </c>
      <c r="E132" s="85" t="s">
        <v>540</v>
      </c>
      <c r="I132" s="87">
        <v>0</v>
      </c>
    </row>
    <row r="133" spans="2:9" x14ac:dyDescent="0.2">
      <c r="B133" s="84">
        <v>7095</v>
      </c>
      <c r="E133" s="85" t="s">
        <v>539</v>
      </c>
      <c r="I133" s="87">
        <v>0</v>
      </c>
    </row>
    <row r="134" spans="2:9" x14ac:dyDescent="0.2">
      <c r="B134" s="84">
        <f>B135+B136</f>
        <v>7289</v>
      </c>
      <c r="E134" s="85" t="s">
        <v>538</v>
      </c>
      <c r="I134" s="87">
        <f>I135+I136</f>
        <v>0</v>
      </c>
    </row>
    <row r="135" spans="2:9" x14ac:dyDescent="0.2">
      <c r="B135" s="84">
        <v>7276</v>
      </c>
      <c r="E135" s="85" t="s">
        <v>537</v>
      </c>
      <c r="I135" s="87">
        <v>0</v>
      </c>
    </row>
    <row r="136" spans="2:9" x14ac:dyDescent="0.2">
      <c r="B136" s="84">
        <v>13</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645</v>
      </c>
      <c r="C144" s="85" t="s">
        <v>528</v>
      </c>
      <c r="E144" s="85" t="s">
        <v>528</v>
      </c>
      <c r="I144" s="87">
        <f>I145+I146</f>
        <v>-4987</v>
      </c>
    </row>
    <row r="145" spans="2:9" x14ac:dyDescent="0.2">
      <c r="B145" s="84">
        <v>-7843</v>
      </c>
      <c r="C145" s="85" t="s">
        <v>527</v>
      </c>
      <c r="E145" s="85" t="s">
        <v>527</v>
      </c>
      <c r="I145" s="87">
        <v>-320</v>
      </c>
    </row>
    <row r="146" spans="2:9" x14ac:dyDescent="0.2">
      <c r="B146" s="89">
        <v>8488</v>
      </c>
      <c r="C146" s="108" t="s">
        <v>526</v>
      </c>
      <c r="D146" s="109"/>
      <c r="E146" s="108" t="s">
        <v>526</v>
      </c>
      <c r="F146" s="109"/>
      <c r="G146" s="109"/>
      <c r="H146" s="109"/>
      <c r="I146" s="92">
        <v>-4667</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742</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125767</v>
      </c>
      <c r="D11" s="81" t="s">
        <v>645</v>
      </c>
      <c r="E11" s="85" t="s">
        <v>644</v>
      </c>
      <c r="F11" s="82"/>
      <c r="G11" s="83" t="s">
        <v>643</v>
      </c>
      <c r="H11" s="86" t="s">
        <v>642</v>
      </c>
      <c r="I11" s="87">
        <f>I12+I13</f>
        <v>355815</v>
      </c>
    </row>
    <row r="12" spans="2:14" x14ac:dyDescent="0.2">
      <c r="B12" s="84">
        <f>I11-B11</f>
        <v>230048</v>
      </c>
      <c r="D12" s="85" t="s">
        <v>632</v>
      </c>
      <c r="E12" s="66" t="s">
        <v>631</v>
      </c>
      <c r="F12" s="82"/>
      <c r="G12" s="88" t="s">
        <v>641</v>
      </c>
      <c r="H12" s="83"/>
      <c r="I12" s="87">
        <v>355726</v>
      </c>
    </row>
    <row r="13" spans="2:14" x14ac:dyDescent="0.2">
      <c r="B13" s="84">
        <v>74012</v>
      </c>
      <c r="D13" s="81" t="s">
        <v>640</v>
      </c>
      <c r="E13" s="85" t="s">
        <v>564</v>
      </c>
      <c r="F13" s="82"/>
      <c r="G13" s="88" t="s">
        <v>639</v>
      </c>
      <c r="I13" s="87">
        <v>89</v>
      </c>
    </row>
    <row r="14" spans="2:14" x14ac:dyDescent="0.2">
      <c r="B14" s="84">
        <f>B12-B13</f>
        <v>156036</v>
      </c>
      <c r="D14" s="81" t="s">
        <v>638</v>
      </c>
      <c r="E14" s="66" t="s">
        <v>637</v>
      </c>
      <c r="F14" s="82"/>
      <c r="G14" s="88"/>
      <c r="H14" s="83"/>
      <c r="I14" s="87"/>
    </row>
    <row r="15" spans="2:14" ht="7.15" customHeight="1" x14ac:dyDescent="0.2">
      <c r="B15" s="84"/>
      <c r="F15" s="82"/>
      <c r="G15" s="83"/>
      <c r="H15" s="83"/>
      <c r="I15" s="87"/>
    </row>
    <row r="16" spans="2:14" x14ac:dyDescent="0.2">
      <c r="B16" s="89">
        <f>B11+B12</f>
        <v>355815</v>
      </c>
      <c r="C16" s="78"/>
      <c r="D16" s="90" t="s">
        <v>553</v>
      </c>
      <c r="E16" s="78"/>
      <c r="F16" s="91"/>
      <c r="G16" s="90" t="s">
        <v>553</v>
      </c>
      <c r="H16" s="78"/>
      <c r="I16" s="92">
        <f>I11</f>
        <v>355815</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67351</v>
      </c>
      <c r="D26" s="81" t="s">
        <v>634</v>
      </c>
      <c r="E26" s="85" t="s">
        <v>633</v>
      </c>
      <c r="F26" s="82"/>
      <c r="G26" s="88" t="s">
        <v>632</v>
      </c>
      <c r="H26" s="68" t="s">
        <v>631</v>
      </c>
      <c r="I26" s="87">
        <f>+B12</f>
        <v>230048</v>
      </c>
    </row>
    <row r="27" spans="2:9" x14ac:dyDescent="0.2">
      <c r="B27" s="84">
        <v>51287</v>
      </c>
      <c r="D27" s="85" t="s">
        <v>630</v>
      </c>
      <c r="F27" s="82"/>
      <c r="G27" s="83"/>
      <c r="H27" s="83"/>
      <c r="I27" s="87"/>
    </row>
    <row r="28" spans="2:9" x14ac:dyDescent="0.2">
      <c r="B28" s="84">
        <f>B29+B30</f>
        <v>16064</v>
      </c>
      <c r="D28" s="85" t="s">
        <v>629</v>
      </c>
      <c r="F28" s="82"/>
      <c r="G28" s="83"/>
      <c r="H28" s="83"/>
      <c r="I28" s="87"/>
    </row>
    <row r="29" spans="2:9" x14ac:dyDescent="0.2">
      <c r="B29" s="84">
        <v>16042</v>
      </c>
      <c r="D29" s="85" t="s">
        <v>628</v>
      </c>
      <c r="F29" s="82"/>
      <c r="G29" s="83"/>
      <c r="H29" s="83"/>
      <c r="I29" s="87"/>
    </row>
    <row r="30" spans="2:9" x14ac:dyDescent="0.2">
      <c r="B30" s="84">
        <v>22</v>
      </c>
      <c r="D30" s="85" t="s">
        <v>627</v>
      </c>
      <c r="F30" s="82"/>
      <c r="G30" s="83"/>
      <c r="H30" s="83"/>
      <c r="I30" s="87"/>
    </row>
    <row r="31" spans="2:9" ht="12.75" customHeight="1" x14ac:dyDescent="0.2">
      <c r="B31" s="84">
        <v>21332</v>
      </c>
      <c r="D31" s="81" t="s">
        <v>626</v>
      </c>
      <c r="E31" s="81" t="s">
        <v>625</v>
      </c>
      <c r="F31" s="82"/>
      <c r="G31" s="83"/>
      <c r="H31" s="83"/>
      <c r="I31" s="87"/>
    </row>
    <row r="32" spans="2:9" ht="12.75" customHeight="1" x14ac:dyDescent="0.2">
      <c r="B32" s="84">
        <v>-6000</v>
      </c>
      <c r="D32" s="81" t="s">
        <v>624</v>
      </c>
      <c r="E32" s="81" t="s">
        <v>623</v>
      </c>
      <c r="F32" s="82"/>
      <c r="G32" s="83"/>
      <c r="H32" s="83"/>
      <c r="I32" s="87"/>
    </row>
    <row r="33" spans="2:9" x14ac:dyDescent="0.2">
      <c r="B33" s="84">
        <f>I35-B26-B31-B32</f>
        <v>147365</v>
      </c>
      <c r="D33" s="85" t="s">
        <v>621</v>
      </c>
      <c r="E33" s="66" t="s">
        <v>620</v>
      </c>
      <c r="F33" s="82"/>
      <c r="G33" s="83"/>
      <c r="H33" s="83"/>
      <c r="I33" s="87"/>
    </row>
    <row r="34" spans="2:9" x14ac:dyDescent="0.2">
      <c r="B34" s="84"/>
      <c r="F34" s="82"/>
      <c r="G34" s="83"/>
      <c r="H34" s="83"/>
      <c r="I34" s="87"/>
    </row>
    <row r="35" spans="2:9" x14ac:dyDescent="0.2">
      <c r="B35" s="89">
        <f>B26+B31+B32+B33</f>
        <v>230048</v>
      </c>
      <c r="C35" s="78"/>
      <c r="D35" s="90" t="s">
        <v>553</v>
      </c>
      <c r="E35" s="78"/>
      <c r="F35" s="91"/>
      <c r="G35" s="90" t="s">
        <v>553</v>
      </c>
      <c r="H35" s="78"/>
      <c r="I35" s="92">
        <f>I26</f>
        <v>230048</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20436</v>
      </c>
      <c r="D42" s="81" t="s">
        <v>619</v>
      </c>
      <c r="E42" s="88" t="s">
        <v>618</v>
      </c>
      <c r="F42" s="82"/>
      <c r="G42" s="85" t="s">
        <v>621</v>
      </c>
      <c r="H42" s="66" t="s">
        <v>620</v>
      </c>
      <c r="I42" s="87">
        <f>+B33</f>
        <v>147365</v>
      </c>
    </row>
    <row r="43" spans="2:9" ht="15" x14ac:dyDescent="0.2">
      <c r="B43" s="84">
        <v>6595</v>
      </c>
      <c r="C43" s="58"/>
      <c r="D43" s="95" t="s">
        <v>617</v>
      </c>
      <c r="F43" s="62"/>
      <c r="G43" s="79" t="s">
        <v>619</v>
      </c>
      <c r="H43" s="96" t="s">
        <v>618</v>
      </c>
      <c r="I43" s="87">
        <f>I44+I45+I47+I48+I49</f>
        <v>1854</v>
      </c>
    </row>
    <row r="44" spans="2:9" x14ac:dyDescent="0.2">
      <c r="B44" s="84">
        <v>13841</v>
      </c>
      <c r="D44" s="85" t="s">
        <v>616</v>
      </c>
      <c r="F44" s="82"/>
      <c r="G44" s="95" t="s">
        <v>617</v>
      </c>
      <c r="I44" s="87">
        <v>1595</v>
      </c>
    </row>
    <row r="45" spans="2:9" x14ac:dyDescent="0.2">
      <c r="B45" s="84">
        <v>0</v>
      </c>
      <c r="D45" s="85" t="s">
        <v>615</v>
      </c>
      <c r="E45" s="80"/>
      <c r="F45" s="82"/>
      <c r="G45" s="85" t="s">
        <v>616</v>
      </c>
      <c r="I45" s="87">
        <v>259</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128783</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149219</v>
      </c>
      <c r="C52" s="78"/>
      <c r="D52" s="78" t="s">
        <v>553</v>
      </c>
      <c r="E52" s="78"/>
      <c r="F52" s="91"/>
      <c r="G52" s="78" t="s">
        <v>553</v>
      </c>
      <c r="H52" s="78"/>
      <c r="I52" s="92">
        <f>I42+I43+I50</f>
        <v>149219</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7624</v>
      </c>
      <c r="D59" s="81" t="s">
        <v>609</v>
      </c>
      <c r="E59" s="86" t="s">
        <v>608</v>
      </c>
      <c r="F59" s="82"/>
      <c r="G59" s="88" t="s">
        <v>607</v>
      </c>
      <c r="H59" s="66" t="s">
        <v>606</v>
      </c>
      <c r="I59" s="87">
        <f>+B49</f>
        <v>128783</v>
      </c>
    </row>
    <row r="60" spans="2:9" x14ac:dyDescent="0.2">
      <c r="B60" s="84">
        <v>7624</v>
      </c>
      <c r="D60" s="85" t="s">
        <v>605</v>
      </c>
      <c r="F60" s="82"/>
      <c r="G60" s="88" t="s">
        <v>604</v>
      </c>
      <c r="H60" s="85"/>
      <c r="I60" s="87">
        <f>I61+I62</f>
        <v>22</v>
      </c>
    </row>
    <row r="61" spans="2:9" x14ac:dyDescent="0.2">
      <c r="B61" s="84">
        <v>0</v>
      </c>
      <c r="D61" s="85" t="s">
        <v>603</v>
      </c>
      <c r="F61" s="82"/>
      <c r="G61" s="88" t="s">
        <v>602</v>
      </c>
      <c r="I61" s="87">
        <v>0</v>
      </c>
    </row>
    <row r="62" spans="2:9" x14ac:dyDescent="0.2">
      <c r="B62" s="84">
        <v>22</v>
      </c>
      <c r="D62" s="81" t="s">
        <v>601</v>
      </c>
      <c r="E62" s="85" t="s">
        <v>600</v>
      </c>
      <c r="F62" s="82"/>
      <c r="G62" s="88" t="s">
        <v>599</v>
      </c>
      <c r="I62" s="87">
        <v>22</v>
      </c>
    </row>
    <row r="63" spans="2:9" x14ac:dyDescent="0.2">
      <c r="B63" s="84"/>
      <c r="E63" s="85" t="s">
        <v>598</v>
      </c>
      <c r="F63" s="82"/>
      <c r="G63" s="83" t="s">
        <v>597</v>
      </c>
      <c r="H63" s="81" t="s">
        <v>596</v>
      </c>
      <c r="I63" s="87">
        <f>I64+I65+I66</f>
        <v>469</v>
      </c>
    </row>
    <row r="64" spans="2:9" x14ac:dyDescent="0.2">
      <c r="B64" s="84">
        <f>B65+B66+B67</f>
        <v>2361</v>
      </c>
      <c r="D64" s="81" t="s">
        <v>597</v>
      </c>
      <c r="E64" s="81" t="s">
        <v>596</v>
      </c>
      <c r="F64" s="82"/>
      <c r="G64" s="85" t="s">
        <v>595</v>
      </c>
      <c r="I64" s="87">
        <v>0</v>
      </c>
    </row>
    <row r="65" spans="2:9" x14ac:dyDescent="0.2">
      <c r="B65" s="84">
        <v>721</v>
      </c>
      <c r="D65" s="85" t="s">
        <v>595</v>
      </c>
      <c r="F65" s="82"/>
      <c r="G65" s="88" t="s">
        <v>594</v>
      </c>
      <c r="I65" s="87">
        <v>27</v>
      </c>
    </row>
    <row r="66" spans="2:9" x14ac:dyDescent="0.2">
      <c r="B66" s="84">
        <v>0</v>
      </c>
      <c r="D66" s="85" t="s">
        <v>594</v>
      </c>
      <c r="F66" s="82"/>
      <c r="G66" s="88" t="s">
        <v>593</v>
      </c>
      <c r="I66" s="87">
        <v>442</v>
      </c>
    </row>
    <row r="67" spans="2:9" x14ac:dyDescent="0.2">
      <c r="B67" s="84">
        <v>1640</v>
      </c>
      <c r="D67" s="85" t="s">
        <v>593</v>
      </c>
      <c r="F67" s="82"/>
      <c r="G67" s="83"/>
      <c r="H67" s="83"/>
      <c r="I67" s="87"/>
    </row>
    <row r="68" spans="2:9" x14ac:dyDescent="0.2">
      <c r="B68" s="84">
        <f>I70-B59-B62-B64</f>
        <v>119267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129274</v>
      </c>
      <c r="C70" s="78"/>
      <c r="D70" s="78" t="s">
        <v>553</v>
      </c>
      <c r="E70" s="78"/>
      <c r="F70" s="91"/>
      <c r="G70" s="78" t="s">
        <v>553</v>
      </c>
      <c r="H70" s="78"/>
      <c r="I70" s="92">
        <f>I59+I60+I63</f>
        <v>129274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119267</v>
      </c>
    </row>
    <row r="78" spans="2:9" x14ac:dyDescent="0.2">
      <c r="B78" s="84"/>
      <c r="E78" s="85" t="s">
        <v>585</v>
      </c>
      <c r="F78" s="82"/>
      <c r="G78" s="88"/>
      <c r="H78" s="85"/>
      <c r="I78" s="87"/>
    </row>
    <row r="79" spans="2:9" x14ac:dyDescent="0.2">
      <c r="B79" s="84">
        <f>I82-B77</f>
        <v>119267</v>
      </c>
      <c r="D79" s="85" t="s">
        <v>580</v>
      </c>
      <c r="E79" s="68" t="s">
        <v>584</v>
      </c>
      <c r="F79" s="82"/>
      <c r="G79" s="83"/>
      <c r="H79" s="83"/>
      <c r="I79" s="87"/>
    </row>
    <row r="80" spans="2:9" x14ac:dyDescent="0.2">
      <c r="B80" s="84">
        <f>B79-B13</f>
        <v>45255</v>
      </c>
      <c r="D80" s="85" t="s">
        <v>583</v>
      </c>
      <c r="E80" s="66" t="s">
        <v>579</v>
      </c>
      <c r="F80" s="82"/>
      <c r="G80" s="83"/>
      <c r="H80" s="83"/>
      <c r="I80" s="87"/>
    </row>
    <row r="81" spans="2:9" x14ac:dyDescent="0.2">
      <c r="B81" s="84"/>
      <c r="F81" s="82"/>
      <c r="G81" s="83"/>
      <c r="H81" s="83"/>
      <c r="I81" s="87"/>
    </row>
    <row r="82" spans="2:9" x14ac:dyDescent="0.2">
      <c r="B82" s="89">
        <f>B77+B79</f>
        <v>119267</v>
      </c>
      <c r="C82" s="78"/>
      <c r="D82" s="78" t="s">
        <v>553</v>
      </c>
      <c r="E82" s="78"/>
      <c r="F82" s="91"/>
      <c r="G82" s="78" t="s">
        <v>553</v>
      </c>
      <c r="H82" s="78"/>
      <c r="I82" s="92">
        <f>I77</f>
        <v>119267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75411</v>
      </c>
      <c r="D92" s="85" t="s">
        <v>567</v>
      </c>
      <c r="E92" s="66" t="s">
        <v>566</v>
      </c>
      <c r="F92" s="82"/>
      <c r="G92" s="85" t="s">
        <v>580</v>
      </c>
      <c r="H92" s="66" t="s">
        <v>579</v>
      </c>
      <c r="I92" s="87">
        <f>+B80</f>
        <v>45255</v>
      </c>
    </row>
    <row r="93" spans="2:9" x14ac:dyDescent="0.2">
      <c r="B93" s="84"/>
      <c r="E93" s="68" t="s">
        <v>563</v>
      </c>
      <c r="F93" s="82"/>
      <c r="G93" s="88" t="s">
        <v>578</v>
      </c>
      <c r="H93" s="81" t="s">
        <v>577</v>
      </c>
      <c r="I93" s="87">
        <f>I94+I95</f>
        <v>30507</v>
      </c>
    </row>
    <row r="94" spans="2:9" x14ac:dyDescent="0.2">
      <c r="B94" s="84"/>
      <c r="E94" s="85"/>
      <c r="F94" s="82"/>
      <c r="G94" s="88" t="s">
        <v>576</v>
      </c>
      <c r="I94" s="87">
        <v>26463</v>
      </c>
    </row>
    <row r="95" spans="2:9" x14ac:dyDescent="0.2">
      <c r="B95" s="84"/>
      <c r="E95" s="85"/>
      <c r="F95" s="82"/>
      <c r="G95" s="88" t="s">
        <v>575</v>
      </c>
      <c r="I95" s="87">
        <v>4044</v>
      </c>
    </row>
    <row r="96" spans="2:9" x14ac:dyDescent="0.2">
      <c r="B96" s="84"/>
      <c r="D96" s="85"/>
      <c r="F96" s="82"/>
      <c r="G96" s="88" t="s">
        <v>574</v>
      </c>
      <c r="H96" s="81" t="s">
        <v>573</v>
      </c>
      <c r="I96" s="87">
        <f>I97</f>
        <v>-351</v>
      </c>
    </row>
    <row r="97" spans="2:9" x14ac:dyDescent="0.2">
      <c r="B97" s="98"/>
      <c r="C97" s="99"/>
      <c r="D97" s="99"/>
      <c r="E97" s="85"/>
      <c r="F97" s="100"/>
      <c r="G97" s="88" t="s">
        <v>572</v>
      </c>
      <c r="H97" s="101"/>
      <c r="I97" s="87">
        <v>-351</v>
      </c>
    </row>
    <row r="98" spans="2:9" x14ac:dyDescent="0.2">
      <c r="B98" s="84"/>
      <c r="F98" s="82"/>
      <c r="G98" s="83"/>
      <c r="H98" s="83"/>
      <c r="I98" s="87"/>
    </row>
    <row r="99" spans="2:9" x14ac:dyDescent="0.2">
      <c r="B99" s="89">
        <f>B92</f>
        <v>75411</v>
      </c>
      <c r="C99" s="78"/>
      <c r="D99" s="78" t="s">
        <v>553</v>
      </c>
      <c r="E99" s="78"/>
      <c r="F99" s="91"/>
      <c r="G99" s="78" t="s">
        <v>553</v>
      </c>
      <c r="H99" s="78"/>
      <c r="I99" s="92">
        <f>I92+I93+I96</f>
        <v>75411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72708</v>
      </c>
      <c r="D106" s="85" t="s">
        <v>570</v>
      </c>
      <c r="E106" s="103" t="s">
        <v>569</v>
      </c>
      <c r="F106" s="82"/>
      <c r="G106" s="83"/>
      <c r="H106" s="83"/>
      <c r="I106" s="82"/>
    </row>
    <row r="107" spans="2:9" x14ac:dyDescent="0.2">
      <c r="B107" s="84">
        <v>61371</v>
      </c>
      <c r="D107" s="85" t="s">
        <v>568</v>
      </c>
      <c r="E107" s="85"/>
      <c r="F107" s="82"/>
      <c r="G107" s="85" t="s">
        <v>567</v>
      </c>
      <c r="H107" s="68" t="s">
        <v>566</v>
      </c>
      <c r="I107" s="87"/>
    </row>
    <row r="108" spans="2:9" x14ac:dyDescent="0.2">
      <c r="B108" s="84">
        <f>-B13</f>
        <v>-74012</v>
      </c>
      <c r="D108" s="85" t="s">
        <v>565</v>
      </c>
      <c r="E108" s="86" t="s">
        <v>564</v>
      </c>
      <c r="F108" s="82"/>
      <c r="G108" s="85"/>
      <c r="H108" s="67" t="s">
        <v>563</v>
      </c>
      <c r="I108" s="87">
        <f>B92</f>
        <v>75411</v>
      </c>
    </row>
    <row r="109" spans="2:9" x14ac:dyDescent="0.2">
      <c r="B109" s="84">
        <v>11337</v>
      </c>
      <c r="D109" s="95" t="s">
        <v>562</v>
      </c>
      <c r="E109" s="85" t="s">
        <v>561</v>
      </c>
      <c r="F109" s="82"/>
      <c r="H109" s="104"/>
      <c r="I109" s="105"/>
    </row>
    <row r="110" spans="2:9" x14ac:dyDescent="0.2">
      <c r="B110" s="84">
        <v>0</v>
      </c>
      <c r="D110" s="85" t="s">
        <v>560</v>
      </c>
      <c r="E110" s="85" t="s">
        <v>559</v>
      </c>
      <c r="F110" s="82"/>
      <c r="G110" s="93"/>
      <c r="I110" s="87"/>
    </row>
    <row r="111" spans="2:9" x14ac:dyDescent="0.2">
      <c r="B111" s="84">
        <v>-618</v>
      </c>
      <c r="D111" s="95" t="s">
        <v>558</v>
      </c>
      <c r="E111" s="85" t="s">
        <v>557</v>
      </c>
      <c r="F111" s="82"/>
      <c r="H111" s="104"/>
      <c r="I111" s="105"/>
    </row>
    <row r="112" spans="2:9" x14ac:dyDescent="0.2">
      <c r="B112" s="84"/>
      <c r="D112" s="85"/>
      <c r="E112" s="85" t="s">
        <v>556</v>
      </c>
      <c r="F112" s="82"/>
      <c r="G112" s="93"/>
      <c r="I112" s="87"/>
    </row>
    <row r="113" spans="2:9" x14ac:dyDescent="0.2">
      <c r="B113" s="84">
        <f>I115-B106-B108-B111</f>
        <v>77333</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75411</v>
      </c>
      <c r="C115" s="78"/>
      <c r="D115" s="78" t="s">
        <v>553</v>
      </c>
      <c r="E115" s="106"/>
      <c r="F115" s="91"/>
      <c r="G115" s="78" t="s">
        <v>553</v>
      </c>
      <c r="H115" s="78"/>
      <c r="I115" s="92">
        <f>I108</f>
        <v>75411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77333</v>
      </c>
    </row>
    <row r="123" spans="2:9" ht="15" x14ac:dyDescent="0.2">
      <c r="B123" s="84">
        <f>B125+B128+B131+B134+B137+B142+B143+B144</f>
        <v>42304</v>
      </c>
      <c r="C123" s="79"/>
      <c r="D123" s="58"/>
      <c r="E123" s="85" t="s">
        <v>548</v>
      </c>
      <c r="F123" s="58"/>
      <c r="G123" s="58"/>
      <c r="H123" s="58"/>
      <c r="I123" s="87">
        <f>I125+I128+I131+I134+I137+I142+I143+I144</f>
        <v>-35029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92366</v>
      </c>
      <c r="E128" s="85" t="s">
        <v>544</v>
      </c>
      <c r="I128" s="87">
        <f>I129+I130</f>
        <v>4733</v>
      </c>
    </row>
    <row r="129" spans="2:9" x14ac:dyDescent="0.2">
      <c r="B129" s="84">
        <v>23461</v>
      </c>
      <c r="E129" s="85" t="s">
        <v>543</v>
      </c>
      <c r="I129" s="87">
        <v>0</v>
      </c>
    </row>
    <row r="130" spans="2:9" x14ac:dyDescent="0.2">
      <c r="B130" s="84">
        <v>68905</v>
      </c>
      <c r="E130" s="85" t="s">
        <v>542</v>
      </c>
      <c r="I130" s="87">
        <v>4733</v>
      </c>
    </row>
    <row r="131" spans="2:9" x14ac:dyDescent="0.2">
      <c r="B131" s="84">
        <f>B132+B133</f>
        <v>-34148</v>
      </c>
      <c r="E131" s="85" t="s">
        <v>541</v>
      </c>
      <c r="I131" s="87">
        <f>I132+I133</f>
        <v>-20</v>
      </c>
    </row>
    <row r="132" spans="2:9" x14ac:dyDescent="0.2">
      <c r="B132" s="84">
        <v>-27847</v>
      </c>
      <c r="E132" s="85" t="s">
        <v>540</v>
      </c>
      <c r="I132" s="87">
        <v>-20</v>
      </c>
    </row>
    <row r="133" spans="2:9" x14ac:dyDescent="0.2">
      <c r="B133" s="84">
        <v>-6301</v>
      </c>
      <c r="E133" s="85" t="s">
        <v>539</v>
      </c>
      <c r="I133" s="87">
        <v>0</v>
      </c>
    </row>
    <row r="134" spans="2:9" x14ac:dyDescent="0.2">
      <c r="B134" s="84">
        <f>B135+B136</f>
        <v>-5669</v>
      </c>
      <c r="E134" s="85" t="s">
        <v>538</v>
      </c>
      <c r="I134" s="87">
        <f>I135+I136</f>
        <v>-2615</v>
      </c>
    </row>
    <row r="135" spans="2:9" x14ac:dyDescent="0.2">
      <c r="B135" s="84">
        <v>-1825</v>
      </c>
      <c r="E135" s="85" t="s">
        <v>537</v>
      </c>
      <c r="I135" s="87">
        <v>-6628</v>
      </c>
    </row>
    <row r="136" spans="2:9" x14ac:dyDescent="0.2">
      <c r="B136" s="84">
        <v>-3844</v>
      </c>
      <c r="E136" s="85" t="s">
        <v>536</v>
      </c>
      <c r="I136" s="87">
        <v>4013</v>
      </c>
    </row>
    <row r="137" spans="2:9" x14ac:dyDescent="0.2">
      <c r="B137" s="84">
        <f>B138+B141</f>
        <v>-10242</v>
      </c>
      <c r="E137" s="107" t="s">
        <v>535</v>
      </c>
      <c r="I137" s="87">
        <f>I138+I141</f>
        <v>-20775</v>
      </c>
    </row>
    <row r="138" spans="2:9" x14ac:dyDescent="0.2">
      <c r="B138" s="84">
        <f>B139+B140</f>
        <v>-10242</v>
      </c>
      <c r="E138" s="107" t="s">
        <v>534</v>
      </c>
      <c r="I138" s="87">
        <f>I139+I140</f>
        <v>-20775</v>
      </c>
    </row>
    <row r="139" spans="2:9" x14ac:dyDescent="0.2">
      <c r="B139" s="84">
        <v>-10242</v>
      </c>
      <c r="E139" s="107" t="s">
        <v>533</v>
      </c>
      <c r="I139" s="87">
        <v>-20775</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-1212</v>
      </c>
    </row>
    <row r="144" spans="2:9" x14ac:dyDescent="0.2">
      <c r="B144" s="84">
        <f>B145+B146</f>
        <v>-3</v>
      </c>
      <c r="C144" s="85" t="s">
        <v>528</v>
      </c>
      <c r="E144" s="85" t="s">
        <v>528</v>
      </c>
      <c r="I144" s="87">
        <f>I145+I146</f>
        <v>-15140</v>
      </c>
    </row>
    <row r="145" spans="2:9" x14ac:dyDescent="0.2">
      <c r="B145" s="84">
        <v>746</v>
      </c>
      <c r="C145" s="85" t="s">
        <v>527</v>
      </c>
      <c r="E145" s="85" t="s">
        <v>527</v>
      </c>
      <c r="I145" s="87">
        <v>7928</v>
      </c>
    </row>
    <row r="146" spans="2:9" x14ac:dyDescent="0.2">
      <c r="B146" s="89">
        <v>-749</v>
      </c>
      <c r="C146" s="108" t="s">
        <v>526</v>
      </c>
      <c r="D146" s="109"/>
      <c r="E146" s="108" t="s">
        <v>526</v>
      </c>
      <c r="F146" s="109"/>
      <c r="G146" s="109"/>
      <c r="H146" s="109"/>
      <c r="I146" s="92">
        <v>-23068</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744</v>
      </c>
      <c r="D3" s="128"/>
      <c r="E3" s="132"/>
      <c r="F3" s="128"/>
      <c r="G3" s="128"/>
      <c r="H3" s="128"/>
      <c r="I3" s="128"/>
      <c r="J3" s="128"/>
      <c r="K3" s="128"/>
      <c r="L3" s="128"/>
      <c r="M3" s="128"/>
      <c r="N3" s="133"/>
    </row>
    <row r="4" spans="2:14" s="131" customFormat="1" ht="15" customHeight="1" x14ac:dyDescent="0.25">
      <c r="B4" s="76" t="s">
        <v>743</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22685</v>
      </c>
      <c r="D11" s="81" t="s">
        <v>645</v>
      </c>
      <c r="E11" s="85" t="s">
        <v>644</v>
      </c>
      <c r="F11" s="82"/>
      <c r="G11" s="83" t="s">
        <v>643</v>
      </c>
      <c r="H11" s="86" t="s">
        <v>642</v>
      </c>
      <c r="I11" s="87">
        <f>I12+I13</f>
        <v>41384</v>
      </c>
    </row>
    <row r="12" spans="2:14" x14ac:dyDescent="0.2">
      <c r="B12" s="84">
        <f>I11-B11</f>
        <v>18699</v>
      </c>
      <c r="D12" s="85" t="s">
        <v>632</v>
      </c>
      <c r="E12" s="66" t="s">
        <v>631</v>
      </c>
      <c r="F12" s="82"/>
      <c r="G12" s="88" t="s">
        <v>641</v>
      </c>
      <c r="H12" s="83"/>
      <c r="I12" s="87">
        <v>40282</v>
      </c>
    </row>
    <row r="13" spans="2:14" x14ac:dyDescent="0.2">
      <c r="B13" s="84">
        <v>4271</v>
      </c>
      <c r="D13" s="81" t="s">
        <v>640</v>
      </c>
      <c r="E13" s="85" t="s">
        <v>564</v>
      </c>
      <c r="F13" s="82"/>
      <c r="G13" s="88" t="s">
        <v>639</v>
      </c>
      <c r="I13" s="87">
        <v>1102</v>
      </c>
    </row>
    <row r="14" spans="2:14" x14ac:dyDescent="0.2">
      <c r="B14" s="84">
        <f>B12-B13</f>
        <v>14428</v>
      </c>
      <c r="D14" s="81" t="s">
        <v>638</v>
      </c>
      <c r="E14" s="66" t="s">
        <v>637</v>
      </c>
      <c r="F14" s="82"/>
      <c r="G14" s="88"/>
      <c r="H14" s="83"/>
      <c r="I14" s="87"/>
    </row>
    <row r="15" spans="2:14" ht="7.15" customHeight="1" x14ac:dyDescent="0.2">
      <c r="B15" s="84"/>
      <c r="F15" s="82"/>
      <c r="G15" s="83"/>
      <c r="H15" s="83"/>
      <c r="I15" s="87"/>
    </row>
    <row r="16" spans="2:14" x14ac:dyDescent="0.2">
      <c r="B16" s="89">
        <f>B11+B12</f>
        <v>41384</v>
      </c>
      <c r="C16" s="78"/>
      <c r="D16" s="90" t="s">
        <v>553</v>
      </c>
      <c r="E16" s="78"/>
      <c r="F16" s="91"/>
      <c r="G16" s="90" t="s">
        <v>553</v>
      </c>
      <c r="H16" s="78"/>
      <c r="I16" s="92">
        <f>I11</f>
        <v>41384</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27031</v>
      </c>
      <c r="D26" s="81" t="s">
        <v>634</v>
      </c>
      <c r="E26" s="85" t="s">
        <v>633</v>
      </c>
      <c r="F26" s="82"/>
      <c r="G26" s="88" t="s">
        <v>632</v>
      </c>
      <c r="H26" s="68" t="s">
        <v>631</v>
      </c>
      <c r="I26" s="87">
        <f>+B12</f>
        <v>18699</v>
      </c>
    </row>
    <row r="27" spans="2:9" x14ac:dyDescent="0.2">
      <c r="B27" s="84">
        <v>22162</v>
      </c>
      <c r="D27" s="85" t="s">
        <v>630</v>
      </c>
      <c r="F27" s="82"/>
      <c r="G27" s="83"/>
      <c r="H27" s="83"/>
      <c r="I27" s="87"/>
    </row>
    <row r="28" spans="2:9" x14ac:dyDescent="0.2">
      <c r="B28" s="84">
        <f>B29+B30</f>
        <v>4869</v>
      </c>
      <c r="D28" s="85" t="s">
        <v>629</v>
      </c>
      <c r="F28" s="82"/>
      <c r="G28" s="83"/>
      <c r="H28" s="83"/>
      <c r="I28" s="87"/>
    </row>
    <row r="29" spans="2:9" x14ac:dyDescent="0.2">
      <c r="B29" s="84">
        <v>4565</v>
      </c>
      <c r="D29" s="85" t="s">
        <v>628</v>
      </c>
      <c r="F29" s="82"/>
      <c r="G29" s="83"/>
      <c r="H29" s="83"/>
      <c r="I29" s="87"/>
    </row>
    <row r="30" spans="2:9" x14ac:dyDescent="0.2">
      <c r="B30" s="84">
        <v>304</v>
      </c>
      <c r="D30" s="85" t="s">
        <v>627</v>
      </c>
      <c r="F30" s="82"/>
      <c r="G30" s="83"/>
      <c r="H30" s="83"/>
      <c r="I30" s="87"/>
    </row>
    <row r="31" spans="2:9" ht="12.75" customHeight="1" x14ac:dyDescent="0.2">
      <c r="B31" s="84">
        <v>2348</v>
      </c>
      <c r="D31" s="81" t="s">
        <v>626</v>
      </c>
      <c r="E31" s="81" t="s">
        <v>625</v>
      </c>
      <c r="F31" s="82"/>
      <c r="G31" s="83"/>
      <c r="H31" s="83"/>
      <c r="I31" s="87"/>
    </row>
    <row r="32" spans="2:9" ht="12.75" customHeight="1" x14ac:dyDescent="0.2">
      <c r="B32" s="84">
        <v>-14</v>
      </c>
      <c r="D32" s="81" t="s">
        <v>624</v>
      </c>
      <c r="E32" s="81" t="s">
        <v>623</v>
      </c>
      <c r="F32" s="82"/>
      <c r="G32" s="83"/>
      <c r="H32" s="83"/>
      <c r="I32" s="87"/>
    </row>
    <row r="33" spans="2:9" x14ac:dyDescent="0.2">
      <c r="B33" s="84">
        <f>I35-B26-B31-B32</f>
        <v>-10666</v>
      </c>
      <c r="D33" s="85" t="s">
        <v>621</v>
      </c>
      <c r="E33" s="66" t="s">
        <v>620</v>
      </c>
      <c r="F33" s="82"/>
      <c r="G33" s="83"/>
      <c r="H33" s="83"/>
      <c r="I33" s="87"/>
    </row>
    <row r="34" spans="2:9" x14ac:dyDescent="0.2">
      <c r="B34" s="84"/>
      <c r="F34" s="82"/>
      <c r="G34" s="83"/>
      <c r="H34" s="83"/>
      <c r="I34" s="87"/>
    </row>
    <row r="35" spans="2:9" x14ac:dyDescent="0.2">
      <c r="B35" s="89">
        <f>B26+B31+B32+B33</f>
        <v>18699</v>
      </c>
      <c r="C35" s="78"/>
      <c r="D35" s="90" t="s">
        <v>553</v>
      </c>
      <c r="E35" s="78"/>
      <c r="F35" s="91"/>
      <c r="G35" s="90" t="s">
        <v>553</v>
      </c>
      <c r="H35" s="78"/>
      <c r="I35" s="92">
        <f>I26</f>
        <v>18699</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6318</v>
      </c>
      <c r="D42" s="81" t="s">
        <v>619</v>
      </c>
      <c r="E42" s="88" t="s">
        <v>618</v>
      </c>
      <c r="F42" s="82"/>
      <c r="G42" s="85" t="s">
        <v>621</v>
      </c>
      <c r="H42" s="66" t="s">
        <v>620</v>
      </c>
      <c r="I42" s="87">
        <f>+B33</f>
        <v>-10666</v>
      </c>
    </row>
    <row r="43" spans="2:9" ht="15" x14ac:dyDescent="0.2">
      <c r="B43" s="84">
        <v>5640</v>
      </c>
      <c r="C43" s="58"/>
      <c r="D43" s="95" t="s">
        <v>617</v>
      </c>
      <c r="F43" s="62"/>
      <c r="G43" s="79" t="s">
        <v>619</v>
      </c>
      <c r="H43" s="96" t="s">
        <v>618</v>
      </c>
      <c r="I43" s="87">
        <f>I44+I45+I47+I48+I49</f>
        <v>222560</v>
      </c>
    </row>
    <row r="44" spans="2:9" x14ac:dyDescent="0.2">
      <c r="B44" s="84">
        <v>678</v>
      </c>
      <c r="D44" s="85" t="s">
        <v>616</v>
      </c>
      <c r="F44" s="82"/>
      <c r="G44" s="95" t="s">
        <v>617</v>
      </c>
      <c r="I44" s="87">
        <v>26497</v>
      </c>
    </row>
    <row r="45" spans="2:9" x14ac:dyDescent="0.2">
      <c r="B45" s="84">
        <v>0</v>
      </c>
      <c r="D45" s="85" t="s">
        <v>615</v>
      </c>
      <c r="E45" s="80"/>
      <c r="F45" s="82"/>
      <c r="G45" s="85" t="s">
        <v>616</v>
      </c>
      <c r="I45" s="87">
        <v>196063</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205576</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211894</v>
      </c>
      <c r="C52" s="78"/>
      <c r="D52" s="78" t="s">
        <v>553</v>
      </c>
      <c r="E52" s="78"/>
      <c r="F52" s="91"/>
      <c r="G52" s="78" t="s">
        <v>553</v>
      </c>
      <c r="H52" s="78"/>
      <c r="I52" s="92">
        <f>I42+I43+I50</f>
        <v>211894</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1168</v>
      </c>
      <c r="D59" s="81" t="s">
        <v>609</v>
      </c>
      <c r="E59" s="86" t="s">
        <v>608</v>
      </c>
      <c r="F59" s="82"/>
      <c r="G59" s="88" t="s">
        <v>607</v>
      </c>
      <c r="H59" s="66" t="s">
        <v>606</v>
      </c>
      <c r="I59" s="87">
        <f>+B49</f>
        <v>205576</v>
      </c>
    </row>
    <row r="60" spans="2:9" x14ac:dyDescent="0.2">
      <c r="B60" s="84">
        <v>1168</v>
      </c>
      <c r="D60" s="85" t="s">
        <v>605</v>
      </c>
      <c r="F60" s="82"/>
      <c r="G60" s="88" t="s">
        <v>604</v>
      </c>
      <c r="H60" s="85"/>
      <c r="I60" s="87">
        <f>I61+I62</f>
        <v>304</v>
      </c>
    </row>
    <row r="61" spans="2:9" x14ac:dyDescent="0.2">
      <c r="B61" s="84">
        <v>0</v>
      </c>
      <c r="D61" s="85" t="s">
        <v>603</v>
      </c>
      <c r="F61" s="82"/>
      <c r="G61" s="88" t="s">
        <v>602</v>
      </c>
      <c r="I61" s="87">
        <v>0</v>
      </c>
    </row>
    <row r="62" spans="2:9" x14ac:dyDescent="0.2">
      <c r="B62" s="84">
        <v>304</v>
      </c>
      <c r="D62" s="81" t="s">
        <v>601</v>
      </c>
      <c r="E62" s="85" t="s">
        <v>600</v>
      </c>
      <c r="F62" s="82"/>
      <c r="G62" s="88" t="s">
        <v>599</v>
      </c>
      <c r="I62" s="87">
        <v>304</v>
      </c>
    </row>
    <row r="63" spans="2:9" x14ac:dyDescent="0.2">
      <c r="B63" s="84"/>
      <c r="E63" s="85" t="s">
        <v>598</v>
      </c>
      <c r="F63" s="82"/>
      <c r="G63" s="83" t="s">
        <v>597</v>
      </c>
      <c r="H63" s="81" t="s">
        <v>596</v>
      </c>
      <c r="I63" s="87">
        <f>I64+I65+I66</f>
        <v>50</v>
      </c>
    </row>
    <row r="64" spans="2:9" x14ac:dyDescent="0.2">
      <c r="B64" s="84">
        <f>B65+B66+B67</f>
        <v>142</v>
      </c>
      <c r="D64" s="81" t="s">
        <v>597</v>
      </c>
      <c r="E64" s="81" t="s">
        <v>596</v>
      </c>
      <c r="F64" s="82"/>
      <c r="G64" s="85" t="s">
        <v>595</v>
      </c>
      <c r="I64" s="87">
        <v>0</v>
      </c>
    </row>
    <row r="65" spans="2:9" x14ac:dyDescent="0.2">
      <c r="B65" s="84">
        <v>127</v>
      </c>
      <c r="D65" s="85" t="s">
        <v>595</v>
      </c>
      <c r="F65" s="82"/>
      <c r="G65" s="88" t="s">
        <v>594</v>
      </c>
      <c r="I65" s="87">
        <v>0</v>
      </c>
    </row>
    <row r="66" spans="2:9" x14ac:dyDescent="0.2">
      <c r="B66" s="84">
        <v>0</v>
      </c>
      <c r="D66" s="85" t="s">
        <v>594</v>
      </c>
      <c r="F66" s="82"/>
      <c r="G66" s="88" t="s">
        <v>593</v>
      </c>
      <c r="I66" s="87">
        <v>50</v>
      </c>
    </row>
    <row r="67" spans="2:9" x14ac:dyDescent="0.2">
      <c r="B67" s="84">
        <v>15</v>
      </c>
      <c r="D67" s="85" t="s">
        <v>593</v>
      </c>
      <c r="F67" s="82"/>
      <c r="G67" s="83"/>
      <c r="H67" s="83"/>
      <c r="I67" s="87"/>
    </row>
    <row r="68" spans="2:9" x14ac:dyDescent="0.2">
      <c r="B68" s="84">
        <f>I70-B59-B62-B64</f>
        <v>204316</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205930</v>
      </c>
      <c r="C70" s="78"/>
      <c r="D70" s="78" t="s">
        <v>553</v>
      </c>
      <c r="E70" s="78"/>
      <c r="F70" s="91"/>
      <c r="G70" s="78" t="s">
        <v>553</v>
      </c>
      <c r="H70" s="78"/>
      <c r="I70" s="92">
        <f>I59+I60+I63</f>
        <v>205930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204316</v>
      </c>
    </row>
    <row r="78" spans="2:9" x14ac:dyDescent="0.2">
      <c r="B78" s="84"/>
      <c r="E78" s="85" t="s">
        <v>585</v>
      </c>
      <c r="F78" s="82"/>
      <c r="G78" s="88"/>
      <c r="H78" s="85"/>
      <c r="I78" s="87"/>
    </row>
    <row r="79" spans="2:9" x14ac:dyDescent="0.2">
      <c r="B79" s="84">
        <f>I82-B77</f>
        <v>204316</v>
      </c>
      <c r="D79" s="85" t="s">
        <v>580</v>
      </c>
      <c r="E79" s="68" t="s">
        <v>584</v>
      </c>
      <c r="F79" s="82"/>
      <c r="G79" s="83"/>
      <c r="H79" s="83"/>
      <c r="I79" s="87"/>
    </row>
    <row r="80" spans="2:9" x14ac:dyDescent="0.2">
      <c r="B80" s="84">
        <f>B79-B13</f>
        <v>200045</v>
      </c>
      <c r="D80" s="85" t="s">
        <v>583</v>
      </c>
      <c r="E80" s="66" t="s">
        <v>579</v>
      </c>
      <c r="F80" s="82"/>
      <c r="G80" s="83"/>
      <c r="H80" s="83"/>
      <c r="I80" s="87"/>
    </row>
    <row r="81" spans="2:9" x14ac:dyDescent="0.2">
      <c r="B81" s="84"/>
      <c r="F81" s="82"/>
      <c r="G81" s="83"/>
      <c r="H81" s="83"/>
      <c r="I81" s="87"/>
    </row>
    <row r="82" spans="2:9" x14ac:dyDescent="0.2">
      <c r="B82" s="89">
        <f>B77+B79</f>
        <v>204316</v>
      </c>
      <c r="C82" s="78"/>
      <c r="D82" s="78" t="s">
        <v>553</v>
      </c>
      <c r="E82" s="78"/>
      <c r="F82" s="91"/>
      <c r="G82" s="78" t="s">
        <v>553</v>
      </c>
      <c r="H82" s="78"/>
      <c r="I82" s="92">
        <f>I77</f>
        <v>204316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62838</v>
      </c>
      <c r="D92" s="85" t="s">
        <v>567</v>
      </c>
      <c r="E92" s="66" t="s">
        <v>566</v>
      </c>
      <c r="F92" s="82"/>
      <c r="G92" s="85" t="s">
        <v>580</v>
      </c>
      <c r="H92" s="66" t="s">
        <v>579</v>
      </c>
      <c r="I92" s="87">
        <f>+B80</f>
        <v>200045</v>
      </c>
    </row>
    <row r="93" spans="2:9" x14ac:dyDescent="0.2">
      <c r="B93" s="84"/>
      <c r="E93" s="68" t="s">
        <v>563</v>
      </c>
      <c r="F93" s="82"/>
      <c r="G93" s="88" t="s">
        <v>578</v>
      </c>
      <c r="H93" s="81" t="s">
        <v>577</v>
      </c>
      <c r="I93" s="87">
        <f>I94+I95</f>
        <v>41792</v>
      </c>
    </row>
    <row r="94" spans="2:9" x14ac:dyDescent="0.2">
      <c r="B94" s="84"/>
      <c r="E94" s="85"/>
      <c r="F94" s="82"/>
      <c r="G94" s="88" t="s">
        <v>576</v>
      </c>
      <c r="I94" s="87">
        <v>33</v>
      </c>
    </row>
    <row r="95" spans="2:9" x14ac:dyDescent="0.2">
      <c r="B95" s="84"/>
      <c r="E95" s="85"/>
      <c r="F95" s="82"/>
      <c r="G95" s="88" t="s">
        <v>575</v>
      </c>
      <c r="I95" s="87">
        <v>41759</v>
      </c>
    </row>
    <row r="96" spans="2:9" x14ac:dyDescent="0.2">
      <c r="B96" s="84"/>
      <c r="D96" s="85"/>
      <c r="F96" s="82"/>
      <c r="G96" s="88" t="s">
        <v>574</v>
      </c>
      <c r="H96" s="81" t="s">
        <v>573</v>
      </c>
      <c r="I96" s="87">
        <f>I97</f>
        <v>-178999</v>
      </c>
    </row>
    <row r="97" spans="2:9" x14ac:dyDescent="0.2">
      <c r="B97" s="98"/>
      <c r="C97" s="99"/>
      <c r="D97" s="99"/>
      <c r="E97" s="85"/>
      <c r="F97" s="100"/>
      <c r="G97" s="88" t="s">
        <v>572</v>
      </c>
      <c r="H97" s="101"/>
      <c r="I97" s="87">
        <v>-178999</v>
      </c>
    </row>
    <row r="98" spans="2:9" x14ac:dyDescent="0.2">
      <c r="B98" s="84"/>
      <c r="F98" s="82"/>
      <c r="G98" s="83"/>
      <c r="H98" s="83"/>
      <c r="I98" s="87"/>
    </row>
    <row r="99" spans="2:9" x14ac:dyDescent="0.2">
      <c r="B99" s="89">
        <f>B92</f>
        <v>62838</v>
      </c>
      <c r="C99" s="78"/>
      <c r="D99" s="78" t="s">
        <v>553</v>
      </c>
      <c r="E99" s="78"/>
      <c r="F99" s="91"/>
      <c r="G99" s="78" t="s">
        <v>553</v>
      </c>
      <c r="H99" s="78"/>
      <c r="I99" s="92">
        <f>I92+I93+I96</f>
        <v>62838</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-1153</v>
      </c>
      <c r="D106" s="85" t="s">
        <v>570</v>
      </c>
      <c r="E106" s="103" t="s">
        <v>569</v>
      </c>
      <c r="F106" s="82"/>
      <c r="G106" s="83"/>
      <c r="H106" s="83"/>
      <c r="I106" s="82"/>
    </row>
    <row r="107" spans="2:9" x14ac:dyDescent="0.2">
      <c r="B107" s="84">
        <v>-31</v>
      </c>
      <c r="D107" s="85" t="s">
        <v>568</v>
      </c>
      <c r="E107" s="85"/>
      <c r="F107" s="82"/>
      <c r="G107" s="85" t="s">
        <v>567</v>
      </c>
      <c r="H107" s="68" t="s">
        <v>566</v>
      </c>
      <c r="I107" s="87"/>
    </row>
    <row r="108" spans="2:9" x14ac:dyDescent="0.2">
      <c r="B108" s="84">
        <f>-B13</f>
        <v>-4271</v>
      </c>
      <c r="D108" s="85" t="s">
        <v>565</v>
      </c>
      <c r="E108" s="86" t="s">
        <v>564</v>
      </c>
      <c r="F108" s="82"/>
      <c r="G108" s="85"/>
      <c r="H108" s="67" t="s">
        <v>563</v>
      </c>
      <c r="I108" s="87">
        <f>B92</f>
        <v>62838</v>
      </c>
    </row>
    <row r="109" spans="2:9" x14ac:dyDescent="0.2">
      <c r="B109" s="84">
        <v>-1122</v>
      </c>
      <c r="D109" s="95" t="s">
        <v>562</v>
      </c>
      <c r="E109" s="85" t="s">
        <v>561</v>
      </c>
      <c r="F109" s="82"/>
      <c r="H109" s="104"/>
      <c r="I109" s="105"/>
    </row>
    <row r="110" spans="2:9" x14ac:dyDescent="0.2">
      <c r="B110" s="84">
        <v>0</v>
      </c>
      <c r="D110" s="85" t="s">
        <v>560</v>
      </c>
      <c r="E110" s="85" t="s">
        <v>559</v>
      </c>
      <c r="F110" s="82"/>
      <c r="G110" s="93"/>
      <c r="I110" s="87"/>
    </row>
    <row r="111" spans="2:9" x14ac:dyDescent="0.2">
      <c r="B111" s="84">
        <v>1520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66742</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62838</v>
      </c>
      <c r="C115" s="78"/>
      <c r="D115" s="78" t="s">
        <v>553</v>
      </c>
      <c r="E115" s="106"/>
      <c r="F115" s="91"/>
      <c r="G115" s="78" t="s">
        <v>553</v>
      </c>
      <c r="H115" s="78"/>
      <c r="I115" s="92">
        <f>I108</f>
        <v>62838</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66742</v>
      </c>
    </row>
    <row r="123" spans="2:9" ht="15" x14ac:dyDescent="0.2">
      <c r="B123" s="84">
        <f>B125+B128+B131+B134+B137+B142+B143+B144</f>
        <v>-48043</v>
      </c>
      <c r="C123" s="79"/>
      <c r="D123" s="58"/>
      <c r="E123" s="85" t="s">
        <v>548</v>
      </c>
      <c r="F123" s="58"/>
      <c r="G123" s="58"/>
      <c r="H123" s="58"/>
      <c r="I123" s="87">
        <f>I125+I128+I131+I134+I137+I142+I143+I144</f>
        <v>-114785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-130518</v>
      </c>
      <c r="E128" s="85" t="s">
        <v>544</v>
      </c>
      <c r="I128" s="87">
        <f>I129+I130</f>
        <v>70</v>
      </c>
    </row>
    <row r="129" spans="2:9" x14ac:dyDescent="0.2">
      <c r="B129" s="84">
        <v>-129854</v>
      </c>
      <c r="E129" s="85" t="s">
        <v>543</v>
      </c>
      <c r="I129" s="87">
        <v>0</v>
      </c>
    </row>
    <row r="130" spans="2:9" x14ac:dyDescent="0.2">
      <c r="B130" s="84">
        <v>-664</v>
      </c>
      <c r="E130" s="85" t="s">
        <v>542</v>
      </c>
      <c r="I130" s="87">
        <v>70</v>
      </c>
    </row>
    <row r="131" spans="2:9" x14ac:dyDescent="0.2">
      <c r="B131" s="84">
        <f>B132+B133</f>
        <v>534</v>
      </c>
      <c r="E131" s="85" t="s">
        <v>541</v>
      </c>
      <c r="I131" s="87">
        <f>I132+I133</f>
        <v>0</v>
      </c>
    </row>
    <row r="132" spans="2:9" x14ac:dyDescent="0.2">
      <c r="B132" s="84">
        <v>278</v>
      </c>
      <c r="E132" s="85" t="s">
        <v>540</v>
      </c>
      <c r="I132" s="87">
        <v>0</v>
      </c>
    </row>
    <row r="133" spans="2:9" x14ac:dyDescent="0.2">
      <c r="B133" s="84">
        <v>256</v>
      </c>
      <c r="E133" s="85" t="s">
        <v>539</v>
      </c>
      <c r="I133" s="87">
        <v>0</v>
      </c>
    </row>
    <row r="134" spans="2:9" x14ac:dyDescent="0.2">
      <c r="B134" s="84">
        <f>B135+B136</f>
        <v>106928</v>
      </c>
      <c r="E134" s="85" t="s">
        <v>538</v>
      </c>
      <c r="I134" s="87">
        <f>I135+I136</f>
        <v>489774</v>
      </c>
    </row>
    <row r="135" spans="2:9" x14ac:dyDescent="0.2">
      <c r="B135" s="84">
        <v>92742</v>
      </c>
      <c r="E135" s="85" t="s">
        <v>537</v>
      </c>
      <c r="I135" s="87">
        <v>-352747</v>
      </c>
    </row>
    <row r="136" spans="2:9" x14ac:dyDescent="0.2">
      <c r="B136" s="84">
        <v>14186</v>
      </c>
      <c r="E136" s="85" t="s">
        <v>536</v>
      </c>
      <c r="I136" s="87">
        <v>842521</v>
      </c>
    </row>
    <row r="137" spans="2:9" x14ac:dyDescent="0.2">
      <c r="B137" s="84">
        <f>B138+B141</f>
        <v>-20545</v>
      </c>
      <c r="E137" s="107" t="s">
        <v>535</v>
      </c>
      <c r="I137" s="87">
        <f>I138+I141</f>
        <v>-606711</v>
      </c>
    </row>
    <row r="138" spans="2:9" x14ac:dyDescent="0.2">
      <c r="B138" s="84">
        <f>B139+B140</f>
        <v>-1608</v>
      </c>
      <c r="E138" s="107" t="s">
        <v>534</v>
      </c>
      <c r="I138" s="87">
        <f>I139+I140</f>
        <v>-606711</v>
      </c>
    </row>
    <row r="139" spans="2:9" x14ac:dyDescent="0.2">
      <c r="B139" s="84">
        <v>-1608</v>
      </c>
      <c r="E139" s="107" t="s">
        <v>533</v>
      </c>
      <c r="I139" s="87">
        <v>-606711</v>
      </c>
    </row>
    <row r="140" spans="2:9" x14ac:dyDescent="0.2">
      <c r="B140" s="84">
        <v>0</v>
      </c>
      <c r="E140" s="107" t="s">
        <v>532</v>
      </c>
      <c r="I140" s="87">
        <v>0</v>
      </c>
    </row>
    <row r="141" spans="2:9" x14ac:dyDescent="0.2">
      <c r="B141" s="84">
        <v>-18937</v>
      </c>
      <c r="E141" s="107" t="s">
        <v>531</v>
      </c>
      <c r="I141" s="87">
        <v>0</v>
      </c>
    </row>
    <row r="142" spans="2:9" x14ac:dyDescent="0.2">
      <c r="B142" s="84">
        <v>0</v>
      </c>
      <c r="E142" s="85" t="s">
        <v>530</v>
      </c>
      <c r="I142" s="87">
        <v>0</v>
      </c>
    </row>
    <row r="143" spans="2:9" x14ac:dyDescent="0.2">
      <c r="B143" s="84">
        <v>0</v>
      </c>
      <c r="C143" s="85" t="s">
        <v>529</v>
      </c>
      <c r="E143" s="85" t="s">
        <v>529</v>
      </c>
      <c r="I143" s="87">
        <v>-8</v>
      </c>
    </row>
    <row r="144" spans="2:9" x14ac:dyDescent="0.2">
      <c r="B144" s="84">
        <f>B145+B146</f>
        <v>-4442</v>
      </c>
      <c r="C144" s="85" t="s">
        <v>528</v>
      </c>
      <c r="E144" s="85" t="s">
        <v>528</v>
      </c>
      <c r="I144" s="87">
        <f>I145+I146</f>
        <v>2090</v>
      </c>
    </row>
    <row r="145" spans="2:9" x14ac:dyDescent="0.2">
      <c r="B145" s="84">
        <v>-12118</v>
      </c>
      <c r="C145" s="85" t="s">
        <v>527</v>
      </c>
      <c r="E145" s="85" t="s">
        <v>527</v>
      </c>
      <c r="I145" s="87">
        <v>-100</v>
      </c>
    </row>
    <row r="146" spans="2:9" x14ac:dyDescent="0.2">
      <c r="B146" s="89">
        <v>7676</v>
      </c>
      <c r="C146" s="108" t="s">
        <v>526</v>
      </c>
      <c r="D146" s="109"/>
      <c r="E146" s="108" t="s">
        <v>526</v>
      </c>
      <c r="F146" s="109"/>
      <c r="G146" s="109"/>
      <c r="H146" s="109"/>
      <c r="I146" s="92">
        <v>2190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746</v>
      </c>
      <c r="D3" s="128"/>
      <c r="E3" s="132"/>
      <c r="F3" s="128"/>
      <c r="G3" s="128"/>
      <c r="H3" s="128"/>
      <c r="I3" s="128"/>
      <c r="J3" s="128"/>
      <c r="K3" s="128"/>
      <c r="L3" s="128"/>
      <c r="M3" s="128"/>
      <c r="N3" s="133"/>
    </row>
    <row r="4" spans="2:14" s="131" customFormat="1" ht="15" customHeight="1" x14ac:dyDescent="0.25">
      <c r="B4" s="76" t="s">
        <v>745</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183342</v>
      </c>
      <c r="D11" s="81" t="s">
        <v>645</v>
      </c>
      <c r="E11" s="85" t="s">
        <v>644</v>
      </c>
      <c r="F11" s="82"/>
      <c r="G11" s="83" t="s">
        <v>643</v>
      </c>
      <c r="H11" s="86" t="s">
        <v>642</v>
      </c>
      <c r="I11" s="87">
        <f>I12+I13</f>
        <v>615914</v>
      </c>
    </row>
    <row r="12" spans="2:14" x14ac:dyDescent="0.2">
      <c r="B12" s="84">
        <f>I11-B11</f>
        <v>432572</v>
      </c>
      <c r="D12" s="85" t="s">
        <v>632</v>
      </c>
      <c r="E12" s="66" t="s">
        <v>631</v>
      </c>
      <c r="F12" s="82"/>
      <c r="G12" s="88" t="s">
        <v>641</v>
      </c>
      <c r="H12" s="83"/>
      <c r="I12" s="87">
        <v>614592</v>
      </c>
    </row>
    <row r="13" spans="2:14" x14ac:dyDescent="0.2">
      <c r="B13" s="84">
        <v>107550</v>
      </c>
      <c r="D13" s="81" t="s">
        <v>640</v>
      </c>
      <c r="E13" s="85" t="s">
        <v>564</v>
      </c>
      <c r="F13" s="82"/>
      <c r="G13" s="88" t="s">
        <v>639</v>
      </c>
      <c r="I13" s="87">
        <v>1322</v>
      </c>
    </row>
    <row r="14" spans="2:14" x14ac:dyDescent="0.2">
      <c r="B14" s="84">
        <f>B12-B13</f>
        <v>325022</v>
      </c>
      <c r="D14" s="81" t="s">
        <v>638</v>
      </c>
      <c r="E14" s="66" t="s">
        <v>637</v>
      </c>
      <c r="F14" s="82"/>
      <c r="G14" s="88"/>
      <c r="H14" s="83"/>
      <c r="I14" s="87"/>
    </row>
    <row r="15" spans="2:14" ht="7.15" customHeight="1" x14ac:dyDescent="0.2">
      <c r="B15" s="84"/>
      <c r="F15" s="82"/>
      <c r="G15" s="83"/>
      <c r="H15" s="83"/>
      <c r="I15" s="87"/>
    </row>
    <row r="16" spans="2:14" x14ac:dyDescent="0.2">
      <c r="B16" s="89">
        <f>B11+B12</f>
        <v>615914</v>
      </c>
      <c r="C16" s="78"/>
      <c r="D16" s="90" t="s">
        <v>553</v>
      </c>
      <c r="E16" s="78"/>
      <c r="F16" s="91"/>
      <c r="G16" s="90" t="s">
        <v>553</v>
      </c>
      <c r="H16" s="78"/>
      <c r="I16" s="92">
        <f>I11</f>
        <v>615914</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293136</v>
      </c>
      <c r="D26" s="81" t="s">
        <v>634</v>
      </c>
      <c r="E26" s="85" t="s">
        <v>633</v>
      </c>
      <c r="F26" s="82"/>
      <c r="G26" s="88" t="s">
        <v>632</v>
      </c>
      <c r="H26" s="68" t="s">
        <v>631</v>
      </c>
      <c r="I26" s="87">
        <f>+B12</f>
        <v>432572</v>
      </c>
    </row>
    <row r="27" spans="2:9" x14ac:dyDescent="0.2">
      <c r="B27" s="84">
        <v>228637</v>
      </c>
      <c r="D27" s="85" t="s">
        <v>630</v>
      </c>
      <c r="F27" s="82"/>
      <c r="G27" s="83"/>
      <c r="H27" s="83"/>
      <c r="I27" s="87"/>
    </row>
    <row r="28" spans="2:9" x14ac:dyDescent="0.2">
      <c r="B28" s="84">
        <f>B29+B30</f>
        <v>64499</v>
      </c>
      <c r="D28" s="85" t="s">
        <v>629</v>
      </c>
      <c r="F28" s="82"/>
      <c r="G28" s="83"/>
      <c r="H28" s="83"/>
      <c r="I28" s="87"/>
    </row>
    <row r="29" spans="2:9" x14ac:dyDescent="0.2">
      <c r="B29" s="84">
        <v>62349</v>
      </c>
      <c r="D29" s="85" t="s">
        <v>628</v>
      </c>
      <c r="F29" s="82"/>
      <c r="G29" s="83"/>
      <c r="H29" s="83"/>
      <c r="I29" s="87"/>
    </row>
    <row r="30" spans="2:9" x14ac:dyDescent="0.2">
      <c r="B30" s="84">
        <v>2150</v>
      </c>
      <c r="D30" s="85" t="s">
        <v>627</v>
      </c>
      <c r="F30" s="82"/>
      <c r="G30" s="83"/>
      <c r="H30" s="83"/>
      <c r="I30" s="87"/>
    </row>
    <row r="31" spans="2:9" ht="12.75" customHeight="1" x14ac:dyDescent="0.2">
      <c r="B31" s="84">
        <v>9710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129726</v>
      </c>
      <c r="D33" s="85" t="s">
        <v>621</v>
      </c>
      <c r="E33" s="66" t="s">
        <v>620</v>
      </c>
      <c r="F33" s="82"/>
      <c r="G33" s="83"/>
      <c r="H33" s="83"/>
      <c r="I33" s="87"/>
    </row>
    <row r="34" spans="2:9" x14ac:dyDescent="0.2">
      <c r="B34" s="84"/>
      <c r="F34" s="82"/>
      <c r="G34" s="83"/>
      <c r="H34" s="83"/>
      <c r="I34" s="87"/>
    </row>
    <row r="35" spans="2:9" x14ac:dyDescent="0.2">
      <c r="B35" s="89">
        <f>B26+B31+B32+B33</f>
        <v>432572</v>
      </c>
      <c r="C35" s="78"/>
      <c r="D35" s="90" t="s">
        <v>553</v>
      </c>
      <c r="E35" s="78"/>
      <c r="F35" s="91"/>
      <c r="G35" s="90" t="s">
        <v>553</v>
      </c>
      <c r="H35" s="78"/>
      <c r="I35" s="92">
        <f>I26</f>
        <v>432572</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35755</v>
      </c>
      <c r="D42" s="81" t="s">
        <v>619</v>
      </c>
      <c r="E42" s="88" t="s">
        <v>618</v>
      </c>
      <c r="F42" s="82"/>
      <c r="G42" s="85" t="s">
        <v>621</v>
      </c>
      <c r="H42" s="66" t="s">
        <v>620</v>
      </c>
      <c r="I42" s="87">
        <f>+B33</f>
        <v>129726</v>
      </c>
    </row>
    <row r="43" spans="2:9" ht="15" x14ac:dyDescent="0.2">
      <c r="B43" s="84">
        <v>11103</v>
      </c>
      <c r="C43" s="58"/>
      <c r="D43" s="95" t="s">
        <v>617</v>
      </c>
      <c r="F43" s="62"/>
      <c r="G43" s="79" t="s">
        <v>619</v>
      </c>
      <c r="H43" s="96" t="s">
        <v>618</v>
      </c>
      <c r="I43" s="87">
        <f>I44+I45+I47+I48+I49</f>
        <v>1178</v>
      </c>
    </row>
    <row r="44" spans="2:9" x14ac:dyDescent="0.2">
      <c r="B44" s="84">
        <v>24652</v>
      </c>
      <c r="D44" s="85" t="s">
        <v>616</v>
      </c>
      <c r="F44" s="82"/>
      <c r="G44" s="95" t="s">
        <v>617</v>
      </c>
      <c r="I44" s="87">
        <v>762</v>
      </c>
    </row>
    <row r="45" spans="2:9" x14ac:dyDescent="0.2">
      <c r="B45" s="84">
        <v>0</v>
      </c>
      <c r="D45" s="85" t="s">
        <v>615</v>
      </c>
      <c r="E45" s="80"/>
      <c r="F45" s="82"/>
      <c r="G45" s="85" t="s">
        <v>616</v>
      </c>
      <c r="I45" s="87">
        <v>416</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95149</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130904</v>
      </c>
      <c r="C52" s="78"/>
      <c r="D52" s="78" t="s">
        <v>553</v>
      </c>
      <c r="E52" s="78"/>
      <c r="F52" s="91"/>
      <c r="G52" s="78" t="s">
        <v>553</v>
      </c>
      <c r="H52" s="78"/>
      <c r="I52" s="92">
        <f>I42+I43+I50</f>
        <v>130904</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4595</v>
      </c>
      <c r="D59" s="81" t="s">
        <v>609</v>
      </c>
      <c r="E59" s="86" t="s">
        <v>608</v>
      </c>
      <c r="F59" s="82"/>
      <c r="G59" s="88" t="s">
        <v>607</v>
      </c>
      <c r="H59" s="66" t="s">
        <v>606</v>
      </c>
      <c r="I59" s="87">
        <f>+B49</f>
        <v>95149</v>
      </c>
    </row>
    <row r="60" spans="2:9" x14ac:dyDescent="0.2">
      <c r="B60" s="84">
        <v>4595</v>
      </c>
      <c r="D60" s="85" t="s">
        <v>605</v>
      </c>
      <c r="F60" s="82"/>
      <c r="G60" s="88" t="s">
        <v>604</v>
      </c>
      <c r="H60" s="85"/>
      <c r="I60" s="87">
        <f>I61+I62</f>
        <v>2150</v>
      </c>
    </row>
    <row r="61" spans="2:9" x14ac:dyDescent="0.2">
      <c r="B61" s="84">
        <v>0</v>
      </c>
      <c r="D61" s="85" t="s">
        <v>603</v>
      </c>
      <c r="F61" s="82"/>
      <c r="G61" s="88" t="s">
        <v>602</v>
      </c>
      <c r="I61" s="87">
        <v>0</v>
      </c>
    </row>
    <row r="62" spans="2:9" x14ac:dyDescent="0.2">
      <c r="B62" s="84">
        <v>2150</v>
      </c>
      <c r="D62" s="81" t="s">
        <v>601</v>
      </c>
      <c r="E62" s="85" t="s">
        <v>600</v>
      </c>
      <c r="F62" s="82"/>
      <c r="G62" s="88" t="s">
        <v>599</v>
      </c>
      <c r="I62" s="87">
        <v>2150</v>
      </c>
    </row>
    <row r="63" spans="2:9" x14ac:dyDescent="0.2">
      <c r="B63" s="84"/>
      <c r="E63" s="85" t="s">
        <v>598</v>
      </c>
      <c r="F63" s="82"/>
      <c r="G63" s="83" t="s">
        <v>597</v>
      </c>
      <c r="H63" s="81" t="s">
        <v>596</v>
      </c>
      <c r="I63" s="87">
        <f>I64+I65+I66</f>
        <v>1435</v>
      </c>
    </row>
    <row r="64" spans="2:9" x14ac:dyDescent="0.2">
      <c r="B64" s="84">
        <f>B65+B66+B67</f>
        <v>2472</v>
      </c>
      <c r="D64" s="81" t="s">
        <v>597</v>
      </c>
      <c r="E64" s="81" t="s">
        <v>596</v>
      </c>
      <c r="F64" s="82"/>
      <c r="G64" s="85" t="s">
        <v>595</v>
      </c>
      <c r="I64" s="87">
        <v>0</v>
      </c>
    </row>
    <row r="65" spans="2:9" x14ac:dyDescent="0.2">
      <c r="B65" s="84">
        <v>963</v>
      </c>
      <c r="D65" s="85" t="s">
        <v>595</v>
      </c>
      <c r="F65" s="82"/>
      <c r="G65" s="88" t="s">
        <v>594</v>
      </c>
      <c r="I65" s="87">
        <v>0</v>
      </c>
    </row>
    <row r="66" spans="2:9" x14ac:dyDescent="0.2">
      <c r="B66" s="84">
        <v>0</v>
      </c>
      <c r="D66" s="85" t="s">
        <v>594</v>
      </c>
      <c r="F66" s="82"/>
      <c r="G66" s="88" t="s">
        <v>593</v>
      </c>
      <c r="I66" s="87">
        <v>1435</v>
      </c>
    </row>
    <row r="67" spans="2:9" x14ac:dyDescent="0.2">
      <c r="B67" s="84">
        <v>1509</v>
      </c>
      <c r="D67" s="85" t="s">
        <v>593</v>
      </c>
      <c r="F67" s="82"/>
      <c r="G67" s="83"/>
      <c r="H67" s="83"/>
      <c r="I67" s="87"/>
    </row>
    <row r="68" spans="2:9" x14ac:dyDescent="0.2">
      <c r="B68" s="84">
        <f>I70-B59-B62-B64</f>
        <v>89517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98734</v>
      </c>
      <c r="C70" s="78"/>
      <c r="D70" s="78" t="s">
        <v>553</v>
      </c>
      <c r="E70" s="78"/>
      <c r="F70" s="91"/>
      <c r="G70" s="78" t="s">
        <v>553</v>
      </c>
      <c r="H70" s="78"/>
      <c r="I70" s="92">
        <f>I59+I60+I63</f>
        <v>98734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89517</v>
      </c>
    </row>
    <row r="78" spans="2:9" x14ac:dyDescent="0.2">
      <c r="B78" s="84"/>
      <c r="E78" s="85" t="s">
        <v>585</v>
      </c>
      <c r="F78" s="82"/>
      <c r="G78" s="88"/>
      <c r="H78" s="85"/>
      <c r="I78" s="87"/>
    </row>
    <row r="79" spans="2:9" x14ac:dyDescent="0.2">
      <c r="B79" s="84">
        <f>I82-B77</f>
        <v>89517</v>
      </c>
      <c r="D79" s="85" t="s">
        <v>580</v>
      </c>
      <c r="E79" s="68" t="s">
        <v>584</v>
      </c>
      <c r="F79" s="82"/>
      <c r="G79" s="83"/>
      <c r="H79" s="83"/>
      <c r="I79" s="87"/>
    </row>
    <row r="80" spans="2:9" x14ac:dyDescent="0.2">
      <c r="B80" s="84">
        <f>B79-B13</f>
        <v>-18033</v>
      </c>
      <c r="D80" s="85" t="s">
        <v>583</v>
      </c>
      <c r="E80" s="66" t="s">
        <v>579</v>
      </c>
      <c r="F80" s="82"/>
      <c r="G80" s="83"/>
      <c r="H80" s="83"/>
      <c r="I80" s="87"/>
    </row>
    <row r="81" spans="2:9" x14ac:dyDescent="0.2">
      <c r="B81" s="84"/>
      <c r="F81" s="82"/>
      <c r="G81" s="83"/>
      <c r="H81" s="83"/>
      <c r="I81" s="87"/>
    </row>
    <row r="82" spans="2:9" x14ac:dyDescent="0.2">
      <c r="B82" s="89">
        <f>B77+B79</f>
        <v>89517</v>
      </c>
      <c r="C82" s="78"/>
      <c r="D82" s="78" t="s">
        <v>553</v>
      </c>
      <c r="E82" s="78"/>
      <c r="F82" s="91"/>
      <c r="G82" s="78" t="s">
        <v>553</v>
      </c>
      <c r="H82" s="78"/>
      <c r="I82" s="92">
        <f>I77</f>
        <v>89517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22409</v>
      </c>
      <c r="D92" s="85" t="s">
        <v>567</v>
      </c>
      <c r="E92" s="66" t="s">
        <v>566</v>
      </c>
      <c r="F92" s="82"/>
      <c r="G92" s="85" t="s">
        <v>580</v>
      </c>
      <c r="H92" s="66" t="s">
        <v>579</v>
      </c>
      <c r="I92" s="87">
        <f>+B80</f>
        <v>-18033</v>
      </c>
    </row>
    <row r="93" spans="2:9" x14ac:dyDescent="0.2">
      <c r="B93" s="84"/>
      <c r="E93" s="68" t="s">
        <v>563</v>
      </c>
      <c r="F93" s="82"/>
      <c r="G93" s="88" t="s">
        <v>578</v>
      </c>
      <c r="H93" s="81" t="s">
        <v>577</v>
      </c>
      <c r="I93" s="87">
        <f>I94+I95</f>
        <v>40565</v>
      </c>
    </row>
    <row r="94" spans="2:9" x14ac:dyDescent="0.2">
      <c r="B94" s="84"/>
      <c r="E94" s="85"/>
      <c r="F94" s="82"/>
      <c r="G94" s="88" t="s">
        <v>576</v>
      </c>
      <c r="I94" s="87">
        <v>39674</v>
      </c>
    </row>
    <row r="95" spans="2:9" x14ac:dyDescent="0.2">
      <c r="B95" s="84"/>
      <c r="E95" s="85"/>
      <c r="F95" s="82"/>
      <c r="G95" s="88" t="s">
        <v>575</v>
      </c>
      <c r="I95" s="87">
        <v>891</v>
      </c>
    </row>
    <row r="96" spans="2:9" x14ac:dyDescent="0.2">
      <c r="B96" s="84"/>
      <c r="D96" s="85"/>
      <c r="F96" s="82"/>
      <c r="G96" s="88" t="s">
        <v>574</v>
      </c>
      <c r="H96" s="81" t="s">
        <v>573</v>
      </c>
      <c r="I96" s="87">
        <f>I97</f>
        <v>-123</v>
      </c>
    </row>
    <row r="97" spans="2:9" x14ac:dyDescent="0.2">
      <c r="B97" s="98"/>
      <c r="C97" s="99"/>
      <c r="D97" s="99"/>
      <c r="E97" s="85"/>
      <c r="F97" s="100"/>
      <c r="G97" s="88" t="s">
        <v>572</v>
      </c>
      <c r="H97" s="101"/>
      <c r="I97" s="87">
        <v>-123</v>
      </c>
    </row>
    <row r="98" spans="2:9" x14ac:dyDescent="0.2">
      <c r="B98" s="84"/>
      <c r="F98" s="82"/>
      <c r="G98" s="83"/>
      <c r="H98" s="83"/>
      <c r="I98" s="87"/>
    </row>
    <row r="99" spans="2:9" x14ac:dyDescent="0.2">
      <c r="B99" s="89">
        <f>B92</f>
        <v>22409</v>
      </c>
      <c r="C99" s="78"/>
      <c r="D99" s="78" t="s">
        <v>553</v>
      </c>
      <c r="E99" s="78"/>
      <c r="F99" s="91"/>
      <c r="G99" s="78" t="s">
        <v>553</v>
      </c>
      <c r="H99" s="78"/>
      <c r="I99" s="92">
        <f>I92+I93+I96</f>
        <v>22409</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31061</v>
      </c>
      <c r="D106" s="85" t="s">
        <v>570</v>
      </c>
      <c r="E106" s="103" t="s">
        <v>569</v>
      </c>
      <c r="F106" s="82"/>
      <c r="G106" s="83"/>
      <c r="H106" s="83"/>
      <c r="I106" s="82"/>
    </row>
    <row r="107" spans="2:9" x14ac:dyDescent="0.2">
      <c r="B107" s="84">
        <v>189247</v>
      </c>
      <c r="D107" s="85" t="s">
        <v>568</v>
      </c>
      <c r="E107" s="85"/>
      <c r="F107" s="82"/>
      <c r="G107" s="85" t="s">
        <v>567</v>
      </c>
      <c r="H107" s="68" t="s">
        <v>566</v>
      </c>
      <c r="I107" s="87"/>
    </row>
    <row r="108" spans="2:9" x14ac:dyDescent="0.2">
      <c r="B108" s="84">
        <f>-B13</f>
        <v>-107550</v>
      </c>
      <c r="D108" s="85" t="s">
        <v>565</v>
      </c>
      <c r="E108" s="86" t="s">
        <v>564</v>
      </c>
      <c r="F108" s="82"/>
      <c r="G108" s="85"/>
      <c r="H108" s="67" t="s">
        <v>563</v>
      </c>
      <c r="I108" s="87">
        <f>B92</f>
        <v>22409</v>
      </c>
    </row>
    <row r="109" spans="2:9" x14ac:dyDescent="0.2">
      <c r="B109" s="84">
        <v>-158186</v>
      </c>
      <c r="D109" s="95" t="s">
        <v>562</v>
      </c>
      <c r="E109" s="85" t="s">
        <v>561</v>
      </c>
      <c r="F109" s="82"/>
      <c r="H109" s="104"/>
      <c r="I109" s="105"/>
    </row>
    <row r="110" spans="2:9" x14ac:dyDescent="0.2">
      <c r="B110" s="84">
        <v>0</v>
      </c>
      <c r="D110" s="85" t="s">
        <v>560</v>
      </c>
      <c r="E110" s="85" t="s">
        <v>559</v>
      </c>
      <c r="F110" s="82"/>
      <c r="G110" s="93"/>
      <c r="I110" s="87"/>
    </row>
    <row r="111" spans="2:9" x14ac:dyDescent="0.2">
      <c r="B111" s="84">
        <v>168</v>
      </c>
      <c r="D111" s="95" t="s">
        <v>558</v>
      </c>
      <c r="E111" s="85" t="s">
        <v>557</v>
      </c>
      <c r="F111" s="82"/>
      <c r="H111" s="104"/>
      <c r="I111" s="105"/>
    </row>
    <row r="112" spans="2:9" x14ac:dyDescent="0.2">
      <c r="B112" s="84"/>
      <c r="D112" s="85"/>
      <c r="E112" s="85" t="s">
        <v>556</v>
      </c>
      <c r="F112" s="82"/>
      <c r="G112" s="93"/>
      <c r="I112" s="87"/>
    </row>
    <row r="113" spans="2:9" x14ac:dyDescent="0.2">
      <c r="B113" s="84">
        <f>I115-B106-B108-B111</f>
        <v>98730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22409</v>
      </c>
      <c r="C115" s="78"/>
      <c r="D115" s="78" t="s">
        <v>553</v>
      </c>
      <c r="E115" s="106"/>
      <c r="F115" s="91"/>
      <c r="G115" s="78" t="s">
        <v>553</v>
      </c>
      <c r="H115" s="78"/>
      <c r="I115" s="92">
        <f>I108</f>
        <v>22409</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98730</v>
      </c>
    </row>
    <row r="123" spans="2:9" ht="15" x14ac:dyDescent="0.2">
      <c r="B123" s="84">
        <f>B125+B128+B131+B134+B137+B142+B143+B144</f>
        <v>74760</v>
      </c>
      <c r="C123" s="79"/>
      <c r="D123" s="58"/>
      <c r="E123" s="85" t="s">
        <v>548</v>
      </c>
      <c r="F123" s="58"/>
      <c r="G123" s="58"/>
      <c r="H123" s="58"/>
      <c r="I123" s="87">
        <f>I125+I128+I131+I134+I137+I142+I143+I144</f>
        <v>-23970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274805</v>
      </c>
      <c r="E128" s="85" t="s">
        <v>544</v>
      </c>
      <c r="I128" s="87">
        <f>I129+I130</f>
        <v>13109</v>
      </c>
    </row>
    <row r="129" spans="2:9" x14ac:dyDescent="0.2">
      <c r="B129" s="84">
        <v>275585</v>
      </c>
      <c r="E129" s="85" t="s">
        <v>543</v>
      </c>
      <c r="I129" s="87">
        <v>0</v>
      </c>
    </row>
    <row r="130" spans="2:9" x14ac:dyDescent="0.2">
      <c r="B130" s="84">
        <v>-780</v>
      </c>
      <c r="E130" s="85" t="s">
        <v>542</v>
      </c>
      <c r="I130" s="87">
        <v>13109</v>
      </c>
    </row>
    <row r="131" spans="2:9" x14ac:dyDescent="0.2">
      <c r="B131" s="84">
        <f>B132+B133</f>
        <v>-772</v>
      </c>
      <c r="E131" s="85" t="s">
        <v>541</v>
      </c>
      <c r="I131" s="87">
        <f>I132+I133</f>
        <v>0</v>
      </c>
    </row>
    <row r="132" spans="2:9" x14ac:dyDescent="0.2">
      <c r="B132" s="84">
        <v>-1498</v>
      </c>
      <c r="E132" s="85" t="s">
        <v>540</v>
      </c>
      <c r="I132" s="87">
        <v>0</v>
      </c>
    </row>
    <row r="133" spans="2:9" x14ac:dyDescent="0.2">
      <c r="B133" s="84">
        <v>726</v>
      </c>
      <c r="E133" s="85" t="s">
        <v>539</v>
      </c>
      <c r="I133" s="87">
        <v>0</v>
      </c>
    </row>
    <row r="134" spans="2:9" x14ac:dyDescent="0.2">
      <c r="B134" s="84">
        <f>B135+B136</f>
        <v>767</v>
      </c>
      <c r="E134" s="85" t="s">
        <v>538</v>
      </c>
      <c r="I134" s="87">
        <f>I135+I136</f>
        <v>-43699</v>
      </c>
    </row>
    <row r="135" spans="2:9" x14ac:dyDescent="0.2">
      <c r="B135" s="84">
        <v>-150</v>
      </c>
      <c r="E135" s="85" t="s">
        <v>537</v>
      </c>
      <c r="I135" s="87">
        <v>-1584</v>
      </c>
    </row>
    <row r="136" spans="2:9" x14ac:dyDescent="0.2">
      <c r="B136" s="84">
        <v>917</v>
      </c>
      <c r="E136" s="85" t="s">
        <v>536</v>
      </c>
      <c r="I136" s="87">
        <v>-42115</v>
      </c>
    </row>
    <row r="137" spans="2:9" x14ac:dyDescent="0.2">
      <c r="B137" s="84">
        <f>B138+B141</f>
        <v>86</v>
      </c>
      <c r="E137" s="107" t="s">
        <v>535</v>
      </c>
      <c r="I137" s="87">
        <f>I138+I141</f>
        <v>0</v>
      </c>
    </row>
    <row r="138" spans="2:9" x14ac:dyDescent="0.2">
      <c r="B138" s="84">
        <f>B139+B140</f>
        <v>86</v>
      </c>
      <c r="E138" s="107" t="s">
        <v>534</v>
      </c>
      <c r="I138" s="87">
        <f>I139+I140</f>
        <v>0</v>
      </c>
    </row>
    <row r="139" spans="2:9" x14ac:dyDescent="0.2">
      <c r="B139" s="84">
        <v>86</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-10060</v>
      </c>
    </row>
    <row r="144" spans="2:9" x14ac:dyDescent="0.2">
      <c r="B144" s="84">
        <f>B145+B146</f>
        <v>-200126</v>
      </c>
      <c r="C144" s="85" t="s">
        <v>528</v>
      </c>
      <c r="E144" s="85" t="s">
        <v>528</v>
      </c>
      <c r="I144" s="87">
        <f>I145+I146</f>
        <v>16680</v>
      </c>
    </row>
    <row r="145" spans="2:9" x14ac:dyDescent="0.2">
      <c r="B145" s="84">
        <v>-5781</v>
      </c>
      <c r="C145" s="85" t="s">
        <v>527</v>
      </c>
      <c r="E145" s="85" t="s">
        <v>527</v>
      </c>
      <c r="I145" s="87">
        <v>2739</v>
      </c>
    </row>
    <row r="146" spans="2:9" x14ac:dyDescent="0.2">
      <c r="B146" s="89">
        <v>-194345</v>
      </c>
      <c r="C146" s="108" t="s">
        <v>526</v>
      </c>
      <c r="D146" s="109"/>
      <c r="E146" s="108" t="s">
        <v>526</v>
      </c>
      <c r="F146" s="109"/>
      <c r="G146" s="109"/>
      <c r="H146" s="109"/>
      <c r="I146" s="92">
        <v>13941</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826</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67548</v>
      </c>
      <c r="D11" s="81" t="s">
        <v>645</v>
      </c>
      <c r="E11" s="85" t="s">
        <v>644</v>
      </c>
      <c r="F11" s="82"/>
      <c r="G11" s="83" t="s">
        <v>643</v>
      </c>
      <c r="H11" s="86" t="s">
        <v>642</v>
      </c>
      <c r="I11" s="87">
        <f>I12+I13</f>
        <v>247332</v>
      </c>
    </row>
    <row r="12" spans="2:14" x14ac:dyDescent="0.2">
      <c r="B12" s="84">
        <f>I11-B11</f>
        <v>179784</v>
      </c>
      <c r="D12" s="85" t="s">
        <v>632</v>
      </c>
      <c r="E12" s="66" t="s">
        <v>631</v>
      </c>
      <c r="F12" s="82"/>
      <c r="G12" s="88" t="s">
        <v>641</v>
      </c>
      <c r="H12" s="83"/>
      <c r="I12" s="87">
        <v>247102</v>
      </c>
    </row>
    <row r="13" spans="2:14" x14ac:dyDescent="0.2">
      <c r="B13" s="84">
        <v>36252</v>
      </c>
      <c r="D13" s="81" t="s">
        <v>640</v>
      </c>
      <c r="E13" s="85" t="s">
        <v>564</v>
      </c>
      <c r="F13" s="82"/>
      <c r="G13" s="88" t="s">
        <v>639</v>
      </c>
      <c r="I13" s="87">
        <v>230</v>
      </c>
    </row>
    <row r="14" spans="2:14" x14ac:dyDescent="0.2">
      <c r="B14" s="84">
        <f>B12-B13</f>
        <v>143532</v>
      </c>
      <c r="D14" s="81" t="s">
        <v>638</v>
      </c>
      <c r="E14" s="66" t="s">
        <v>637</v>
      </c>
      <c r="F14" s="82"/>
      <c r="G14" s="88"/>
      <c r="H14" s="83"/>
      <c r="I14" s="87"/>
    </row>
    <row r="15" spans="2:14" ht="7.15" customHeight="1" x14ac:dyDescent="0.2">
      <c r="B15" s="84"/>
      <c r="F15" s="82"/>
      <c r="G15" s="83"/>
      <c r="H15" s="83"/>
      <c r="I15" s="87"/>
    </row>
    <row r="16" spans="2:14" x14ac:dyDescent="0.2">
      <c r="B16" s="89">
        <f>B11+B12</f>
        <v>247332</v>
      </c>
      <c r="C16" s="78"/>
      <c r="D16" s="90" t="s">
        <v>553</v>
      </c>
      <c r="E16" s="78"/>
      <c r="F16" s="91"/>
      <c r="G16" s="90" t="s">
        <v>553</v>
      </c>
      <c r="H16" s="78"/>
      <c r="I16" s="92">
        <f>I11</f>
        <v>247332</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126224</v>
      </c>
      <c r="D26" s="81" t="s">
        <v>634</v>
      </c>
      <c r="E26" s="85" t="s">
        <v>633</v>
      </c>
      <c r="F26" s="82"/>
      <c r="G26" s="88" t="s">
        <v>632</v>
      </c>
      <c r="H26" s="68" t="s">
        <v>631</v>
      </c>
      <c r="I26" s="87">
        <f>+B12</f>
        <v>179784</v>
      </c>
    </row>
    <row r="27" spans="2:9" x14ac:dyDescent="0.2">
      <c r="B27" s="84">
        <v>96369</v>
      </c>
      <c r="D27" s="85" t="s">
        <v>630</v>
      </c>
      <c r="F27" s="82"/>
      <c r="G27" s="83"/>
      <c r="H27" s="83"/>
      <c r="I27" s="87"/>
    </row>
    <row r="28" spans="2:9" x14ac:dyDescent="0.2">
      <c r="B28" s="84">
        <f>B29+B30</f>
        <v>29855</v>
      </c>
      <c r="D28" s="85" t="s">
        <v>629</v>
      </c>
      <c r="F28" s="82"/>
      <c r="G28" s="83"/>
      <c r="H28" s="83"/>
      <c r="I28" s="87"/>
    </row>
    <row r="29" spans="2:9" x14ac:dyDescent="0.2">
      <c r="B29" s="84">
        <v>29810</v>
      </c>
      <c r="D29" s="85" t="s">
        <v>628</v>
      </c>
      <c r="F29" s="82"/>
      <c r="G29" s="83"/>
      <c r="H29" s="83"/>
      <c r="I29" s="87"/>
    </row>
    <row r="30" spans="2:9" x14ac:dyDescent="0.2">
      <c r="B30" s="84">
        <v>45</v>
      </c>
      <c r="D30" s="85" t="s">
        <v>627</v>
      </c>
      <c r="F30" s="82"/>
      <c r="G30" s="83"/>
      <c r="H30" s="83"/>
      <c r="I30" s="87"/>
    </row>
    <row r="31" spans="2:9" ht="12.75" customHeight="1" x14ac:dyDescent="0.2">
      <c r="B31" s="84">
        <v>3297</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50263</v>
      </c>
      <c r="D33" s="85" t="s">
        <v>621</v>
      </c>
      <c r="E33" s="66" t="s">
        <v>620</v>
      </c>
      <c r="F33" s="82"/>
      <c r="G33" s="83"/>
      <c r="H33" s="83"/>
      <c r="I33" s="87"/>
    </row>
    <row r="34" spans="2:9" x14ac:dyDescent="0.2">
      <c r="B34" s="84"/>
      <c r="F34" s="82"/>
      <c r="G34" s="83"/>
      <c r="H34" s="83"/>
      <c r="I34" s="87"/>
    </row>
    <row r="35" spans="2:9" x14ac:dyDescent="0.2">
      <c r="B35" s="89">
        <f>B26+B31+B32+B33</f>
        <v>179784</v>
      </c>
      <c r="C35" s="78"/>
      <c r="D35" s="90" t="s">
        <v>553</v>
      </c>
      <c r="E35" s="78"/>
      <c r="F35" s="91"/>
      <c r="G35" s="90" t="s">
        <v>553</v>
      </c>
      <c r="H35" s="78"/>
      <c r="I35" s="92">
        <f>I26</f>
        <v>179784</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20660</v>
      </c>
      <c r="D42" s="81" t="s">
        <v>619</v>
      </c>
      <c r="E42" s="88" t="s">
        <v>618</v>
      </c>
      <c r="F42" s="82"/>
      <c r="G42" s="85" t="s">
        <v>621</v>
      </c>
      <c r="H42" s="66" t="s">
        <v>620</v>
      </c>
      <c r="I42" s="87">
        <f>+B33</f>
        <v>50263</v>
      </c>
    </row>
    <row r="43" spans="2:9" ht="15" x14ac:dyDescent="0.2">
      <c r="B43" s="84">
        <v>2134</v>
      </c>
      <c r="C43" s="58"/>
      <c r="D43" s="95" t="s">
        <v>617</v>
      </c>
      <c r="F43" s="62"/>
      <c r="G43" s="79" t="s">
        <v>619</v>
      </c>
      <c r="H43" s="96" t="s">
        <v>618</v>
      </c>
      <c r="I43" s="87">
        <f>I44+I45+I47+I48+I49</f>
        <v>553</v>
      </c>
    </row>
    <row r="44" spans="2:9" x14ac:dyDescent="0.2">
      <c r="B44" s="84">
        <v>18526</v>
      </c>
      <c r="D44" s="85" t="s">
        <v>616</v>
      </c>
      <c r="F44" s="82"/>
      <c r="G44" s="95" t="s">
        <v>617</v>
      </c>
      <c r="I44" s="87">
        <v>342</v>
      </c>
    </row>
    <row r="45" spans="2:9" x14ac:dyDescent="0.2">
      <c r="B45" s="84">
        <v>0</v>
      </c>
      <c r="D45" s="85" t="s">
        <v>615</v>
      </c>
      <c r="E45" s="80"/>
      <c r="F45" s="82"/>
      <c r="G45" s="85" t="s">
        <v>616</v>
      </c>
      <c r="I45" s="87">
        <v>211</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30156</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50816</v>
      </c>
      <c r="C52" s="78"/>
      <c r="D52" s="78" t="s">
        <v>553</v>
      </c>
      <c r="E52" s="78"/>
      <c r="F52" s="91"/>
      <c r="G52" s="78" t="s">
        <v>553</v>
      </c>
      <c r="H52" s="78"/>
      <c r="I52" s="92">
        <f>I42+I43+I50</f>
        <v>50816</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30156</v>
      </c>
    </row>
    <row r="60" spans="2:9" x14ac:dyDescent="0.2">
      <c r="B60" s="84">
        <v>0</v>
      </c>
      <c r="D60" s="85" t="s">
        <v>605</v>
      </c>
      <c r="F60" s="82"/>
      <c r="G60" s="88" t="s">
        <v>604</v>
      </c>
      <c r="H60" s="85"/>
      <c r="I60" s="87">
        <f>I61+I62</f>
        <v>45</v>
      </c>
    </row>
    <row r="61" spans="2:9" x14ac:dyDescent="0.2">
      <c r="B61" s="84">
        <v>0</v>
      </c>
      <c r="D61" s="85" t="s">
        <v>603</v>
      </c>
      <c r="F61" s="82"/>
      <c r="G61" s="88" t="s">
        <v>602</v>
      </c>
      <c r="I61" s="87">
        <v>0</v>
      </c>
    </row>
    <row r="62" spans="2:9" x14ac:dyDescent="0.2">
      <c r="B62" s="84">
        <v>45</v>
      </c>
      <c r="D62" s="81" t="s">
        <v>601</v>
      </c>
      <c r="E62" s="85" t="s">
        <v>600</v>
      </c>
      <c r="F62" s="82"/>
      <c r="G62" s="88" t="s">
        <v>599</v>
      </c>
      <c r="I62" s="87">
        <v>45</v>
      </c>
    </row>
    <row r="63" spans="2:9" x14ac:dyDescent="0.2">
      <c r="B63" s="84"/>
      <c r="E63" s="85" t="s">
        <v>598</v>
      </c>
      <c r="F63" s="82"/>
      <c r="G63" s="83" t="s">
        <v>597</v>
      </c>
      <c r="H63" s="81" t="s">
        <v>596</v>
      </c>
      <c r="I63" s="87">
        <f>I64+I65+I66</f>
        <v>5194</v>
      </c>
    </row>
    <row r="64" spans="2:9" x14ac:dyDescent="0.2">
      <c r="B64" s="84">
        <f>B65+B66+B67</f>
        <v>1445</v>
      </c>
      <c r="D64" s="81" t="s">
        <v>597</v>
      </c>
      <c r="E64" s="81" t="s">
        <v>596</v>
      </c>
      <c r="F64" s="82"/>
      <c r="G64" s="85" t="s">
        <v>595</v>
      </c>
      <c r="I64" s="87">
        <v>0</v>
      </c>
    </row>
    <row r="65" spans="2:9" x14ac:dyDescent="0.2">
      <c r="B65" s="84">
        <v>309</v>
      </c>
      <c r="D65" s="85" t="s">
        <v>595</v>
      </c>
      <c r="F65" s="82"/>
      <c r="G65" s="88" t="s">
        <v>594</v>
      </c>
      <c r="I65" s="87">
        <v>71</v>
      </c>
    </row>
    <row r="66" spans="2:9" x14ac:dyDescent="0.2">
      <c r="B66" s="84">
        <v>0</v>
      </c>
      <c r="D66" s="85" t="s">
        <v>594</v>
      </c>
      <c r="F66" s="82"/>
      <c r="G66" s="88" t="s">
        <v>593</v>
      </c>
      <c r="I66" s="87">
        <v>5123</v>
      </c>
    </row>
    <row r="67" spans="2:9" x14ac:dyDescent="0.2">
      <c r="B67" s="84">
        <v>1136</v>
      </c>
      <c r="D67" s="85" t="s">
        <v>593</v>
      </c>
      <c r="F67" s="82"/>
      <c r="G67" s="83"/>
      <c r="H67" s="83"/>
      <c r="I67" s="87"/>
    </row>
    <row r="68" spans="2:9" x14ac:dyDescent="0.2">
      <c r="B68" s="84">
        <f>I70-B59-B62-B64</f>
        <v>33905</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35395</v>
      </c>
      <c r="C70" s="78"/>
      <c r="D70" s="78" t="s">
        <v>553</v>
      </c>
      <c r="E70" s="78"/>
      <c r="F70" s="91"/>
      <c r="G70" s="78" t="s">
        <v>553</v>
      </c>
      <c r="H70" s="78"/>
      <c r="I70" s="92">
        <f>I59+I60+I63</f>
        <v>35395</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33905</v>
      </c>
    </row>
    <row r="78" spans="2:9" x14ac:dyDescent="0.2">
      <c r="B78" s="84"/>
      <c r="E78" s="85" t="s">
        <v>585</v>
      </c>
      <c r="F78" s="82"/>
      <c r="G78" s="88"/>
      <c r="H78" s="85"/>
      <c r="I78" s="87"/>
    </row>
    <row r="79" spans="2:9" x14ac:dyDescent="0.2">
      <c r="B79" s="84">
        <f>I82-B77</f>
        <v>33905</v>
      </c>
      <c r="D79" s="85" t="s">
        <v>580</v>
      </c>
      <c r="E79" s="68" t="s">
        <v>584</v>
      </c>
      <c r="F79" s="82"/>
      <c r="G79" s="83"/>
      <c r="H79" s="83"/>
      <c r="I79" s="87"/>
    </row>
    <row r="80" spans="2:9" x14ac:dyDescent="0.2">
      <c r="B80" s="84">
        <f>B79-B13</f>
        <v>-2347</v>
      </c>
      <c r="D80" s="85" t="s">
        <v>583</v>
      </c>
      <c r="E80" s="66" t="s">
        <v>579</v>
      </c>
      <c r="F80" s="82"/>
      <c r="G80" s="83"/>
      <c r="H80" s="83"/>
      <c r="I80" s="87"/>
    </row>
    <row r="81" spans="2:9" x14ac:dyDescent="0.2">
      <c r="B81" s="84"/>
      <c r="F81" s="82"/>
      <c r="G81" s="83"/>
      <c r="H81" s="83"/>
      <c r="I81" s="87"/>
    </row>
    <row r="82" spans="2:9" x14ac:dyDescent="0.2">
      <c r="B82" s="89">
        <f>B77+B79</f>
        <v>33905</v>
      </c>
      <c r="C82" s="78"/>
      <c r="D82" s="78" t="s">
        <v>553</v>
      </c>
      <c r="E82" s="78"/>
      <c r="F82" s="91"/>
      <c r="G82" s="78" t="s">
        <v>553</v>
      </c>
      <c r="H82" s="78"/>
      <c r="I82" s="92">
        <f>I77</f>
        <v>33905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1061</v>
      </c>
      <c r="D92" s="85" t="s">
        <v>567</v>
      </c>
      <c r="E92" s="66" t="s">
        <v>566</v>
      </c>
      <c r="F92" s="82"/>
      <c r="G92" s="85" t="s">
        <v>580</v>
      </c>
      <c r="H92" s="66" t="s">
        <v>579</v>
      </c>
      <c r="I92" s="87">
        <f>+B80</f>
        <v>-2347</v>
      </c>
    </row>
    <row r="93" spans="2:9" x14ac:dyDescent="0.2">
      <c r="B93" s="84"/>
      <c r="E93" s="68" t="s">
        <v>563</v>
      </c>
      <c r="F93" s="82"/>
      <c r="G93" s="88" t="s">
        <v>578</v>
      </c>
      <c r="H93" s="81" t="s">
        <v>577</v>
      </c>
      <c r="I93" s="87">
        <f>I94+I95</f>
        <v>4048</v>
      </c>
    </row>
    <row r="94" spans="2:9" x14ac:dyDescent="0.2">
      <c r="B94" s="84"/>
      <c r="E94" s="85"/>
      <c r="F94" s="82"/>
      <c r="G94" s="88" t="s">
        <v>576</v>
      </c>
      <c r="I94" s="87">
        <v>3775</v>
      </c>
    </row>
    <row r="95" spans="2:9" x14ac:dyDescent="0.2">
      <c r="B95" s="84"/>
      <c r="E95" s="85"/>
      <c r="F95" s="82"/>
      <c r="G95" s="88" t="s">
        <v>575</v>
      </c>
      <c r="I95" s="87">
        <v>273</v>
      </c>
    </row>
    <row r="96" spans="2:9" x14ac:dyDescent="0.2">
      <c r="B96" s="84"/>
      <c r="D96" s="85"/>
      <c r="F96" s="82"/>
      <c r="G96" s="88" t="s">
        <v>574</v>
      </c>
      <c r="H96" s="81" t="s">
        <v>573</v>
      </c>
      <c r="I96" s="87">
        <f>I97</f>
        <v>-640</v>
      </c>
    </row>
    <row r="97" spans="2:9" x14ac:dyDescent="0.2">
      <c r="B97" s="98"/>
      <c r="C97" s="99"/>
      <c r="D97" s="99"/>
      <c r="E97" s="85"/>
      <c r="F97" s="100"/>
      <c r="G97" s="88" t="s">
        <v>572</v>
      </c>
      <c r="H97" s="101"/>
      <c r="I97" s="87">
        <v>-640</v>
      </c>
    </row>
    <row r="98" spans="2:9" x14ac:dyDescent="0.2">
      <c r="B98" s="84"/>
      <c r="F98" s="82"/>
      <c r="G98" s="83"/>
      <c r="H98" s="83"/>
      <c r="I98" s="87"/>
    </row>
    <row r="99" spans="2:9" x14ac:dyDescent="0.2">
      <c r="B99" s="89">
        <f>B92</f>
        <v>1061</v>
      </c>
      <c r="C99" s="78"/>
      <c r="D99" s="78" t="s">
        <v>553</v>
      </c>
      <c r="E99" s="78"/>
      <c r="F99" s="91"/>
      <c r="G99" s="78" t="s">
        <v>553</v>
      </c>
      <c r="H99" s="78"/>
      <c r="I99" s="92">
        <f>I92+I93+I96</f>
        <v>1061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50960</v>
      </c>
      <c r="D106" s="85" t="s">
        <v>570</v>
      </c>
      <c r="E106" s="103" t="s">
        <v>569</v>
      </c>
      <c r="F106" s="82"/>
      <c r="G106" s="83"/>
      <c r="H106" s="83"/>
      <c r="I106" s="82"/>
    </row>
    <row r="107" spans="2:9" x14ac:dyDescent="0.2">
      <c r="B107" s="84">
        <v>52430</v>
      </c>
      <c r="D107" s="85" t="s">
        <v>568</v>
      </c>
      <c r="E107" s="85"/>
      <c r="F107" s="82"/>
      <c r="G107" s="85" t="s">
        <v>567</v>
      </c>
      <c r="H107" s="68" t="s">
        <v>566</v>
      </c>
      <c r="I107" s="87"/>
    </row>
    <row r="108" spans="2:9" x14ac:dyDescent="0.2">
      <c r="B108" s="84">
        <f>-B13</f>
        <v>-36252</v>
      </c>
      <c r="D108" s="85" t="s">
        <v>565</v>
      </c>
      <c r="E108" s="86" t="s">
        <v>564</v>
      </c>
      <c r="F108" s="82"/>
      <c r="G108" s="85"/>
      <c r="H108" s="67" t="s">
        <v>563</v>
      </c>
      <c r="I108" s="87">
        <f>B92</f>
        <v>1061</v>
      </c>
    </row>
    <row r="109" spans="2:9" x14ac:dyDescent="0.2">
      <c r="B109" s="84">
        <v>-1470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-13647</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1061</v>
      </c>
      <c r="C115" s="78"/>
      <c r="D115" s="78" t="s">
        <v>553</v>
      </c>
      <c r="E115" s="106"/>
      <c r="F115" s="91"/>
      <c r="G115" s="78" t="s">
        <v>553</v>
      </c>
      <c r="H115" s="78"/>
      <c r="I115" s="92">
        <f>I108</f>
        <v>1061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B123-I128-I131-I134-I137-I142-I143-I144</f>
        <v>-13647</v>
      </c>
    </row>
    <row r="123" spans="2:9" ht="15" x14ac:dyDescent="0.2">
      <c r="B123" s="84">
        <f>B125+B128+B131+B134+B137+B142+B143+B144</f>
        <v>6990</v>
      </c>
      <c r="C123" s="79"/>
      <c r="D123" s="58"/>
      <c r="E123" s="85" t="s">
        <v>548</v>
      </c>
      <c r="F123" s="58"/>
      <c r="G123" s="58"/>
      <c r="H123" s="58"/>
      <c r="I123" s="87">
        <f>I125+I128+I131+I134+I137+I142+I143+I144</f>
        <v>20637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15904</v>
      </c>
      <c r="E128" s="85" t="s">
        <v>544</v>
      </c>
      <c r="I128" s="87">
        <f>I129+I130</f>
        <v>18296</v>
      </c>
    </row>
    <row r="129" spans="2:9" x14ac:dyDescent="0.2">
      <c r="B129" s="84">
        <v>15995</v>
      </c>
      <c r="E129" s="85" t="s">
        <v>543</v>
      </c>
      <c r="I129" s="87">
        <v>0</v>
      </c>
    </row>
    <row r="130" spans="2:9" x14ac:dyDescent="0.2">
      <c r="B130" s="84">
        <v>-91</v>
      </c>
      <c r="E130" s="85" t="s">
        <v>542</v>
      </c>
      <c r="I130" s="87">
        <v>18296</v>
      </c>
    </row>
    <row r="131" spans="2:9" x14ac:dyDescent="0.2">
      <c r="B131" s="84">
        <f>B132+B133</f>
        <v>-474</v>
      </c>
      <c r="E131" s="85" t="s">
        <v>541</v>
      </c>
      <c r="I131" s="87">
        <f>I132+I133</f>
        <v>0</v>
      </c>
    </row>
    <row r="132" spans="2:9" x14ac:dyDescent="0.2">
      <c r="B132" s="84">
        <v>-363</v>
      </c>
      <c r="E132" s="85" t="s">
        <v>540</v>
      </c>
      <c r="I132" s="87">
        <v>0</v>
      </c>
    </row>
    <row r="133" spans="2:9" x14ac:dyDescent="0.2">
      <c r="B133" s="84">
        <v>-111</v>
      </c>
      <c r="E133" s="85" t="s">
        <v>539</v>
      </c>
      <c r="I133" s="87">
        <v>0</v>
      </c>
    </row>
    <row r="134" spans="2:9" x14ac:dyDescent="0.2">
      <c r="B134" s="84">
        <f>B135+B136</f>
        <v>844</v>
      </c>
      <c r="E134" s="85" t="s">
        <v>538</v>
      </c>
      <c r="I134" s="87">
        <f>I135+I136</f>
        <v>-24871</v>
      </c>
    </row>
    <row r="135" spans="2:9" x14ac:dyDescent="0.2">
      <c r="B135" s="84">
        <v>-487</v>
      </c>
      <c r="E135" s="85" t="s">
        <v>537</v>
      </c>
      <c r="I135" s="87">
        <v>-16168</v>
      </c>
    </row>
    <row r="136" spans="2:9" x14ac:dyDescent="0.2">
      <c r="B136" s="84">
        <v>1331</v>
      </c>
      <c r="E136" s="85" t="s">
        <v>536</v>
      </c>
      <c r="I136" s="87">
        <v>-8703</v>
      </c>
    </row>
    <row r="137" spans="2:9" x14ac:dyDescent="0.2">
      <c r="B137" s="84">
        <f>B138+B141</f>
        <v>0</v>
      </c>
      <c r="E137" s="107" t="s">
        <v>535</v>
      </c>
      <c r="I137" s="87">
        <f>I138+I141</f>
        <v>29795</v>
      </c>
    </row>
    <row r="138" spans="2:9" x14ac:dyDescent="0.2">
      <c r="B138" s="84">
        <f>B139+B140</f>
        <v>0</v>
      </c>
      <c r="E138" s="107" t="s">
        <v>534</v>
      </c>
      <c r="I138" s="87">
        <f>I139+I140</f>
        <v>29795</v>
      </c>
    </row>
    <row r="139" spans="2:9" x14ac:dyDescent="0.2">
      <c r="B139" s="84">
        <v>0</v>
      </c>
      <c r="E139" s="107" t="s">
        <v>533</v>
      </c>
      <c r="I139" s="87">
        <v>29795</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-9284</v>
      </c>
      <c r="C144" s="85" t="s">
        <v>528</v>
      </c>
      <c r="E144" s="85" t="s">
        <v>528</v>
      </c>
      <c r="I144" s="87">
        <f>I145+I146</f>
        <v>-2583</v>
      </c>
    </row>
    <row r="145" spans="2:9" x14ac:dyDescent="0.2">
      <c r="B145" s="84">
        <v>-515</v>
      </c>
      <c r="C145" s="85" t="s">
        <v>527</v>
      </c>
      <c r="E145" s="85" t="s">
        <v>527</v>
      </c>
      <c r="I145" s="87">
        <v>-4053</v>
      </c>
    </row>
    <row r="146" spans="2:9" x14ac:dyDescent="0.2">
      <c r="B146" s="89">
        <v>-8769</v>
      </c>
      <c r="C146" s="108" t="s">
        <v>526</v>
      </c>
      <c r="D146" s="109"/>
      <c r="E146" s="108" t="s">
        <v>526</v>
      </c>
      <c r="F146" s="109"/>
      <c r="G146" s="109"/>
      <c r="H146" s="109"/>
      <c r="I146" s="92">
        <v>1470</v>
      </c>
    </row>
    <row r="185" spans="2:8" s="81" customFormat="1" x14ac:dyDescent="0.2">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747</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13857</v>
      </c>
      <c r="D11" s="81" t="s">
        <v>645</v>
      </c>
      <c r="E11" s="85" t="s">
        <v>644</v>
      </c>
      <c r="F11" s="82"/>
      <c r="G11" s="83" t="s">
        <v>643</v>
      </c>
      <c r="H11" s="86" t="s">
        <v>642</v>
      </c>
      <c r="I11" s="87">
        <f>I12+I13</f>
        <v>30849</v>
      </c>
    </row>
    <row r="12" spans="2:14" x14ac:dyDescent="0.2">
      <c r="B12" s="84">
        <f>I11-B11</f>
        <v>16992</v>
      </c>
      <c r="D12" s="85" t="s">
        <v>632</v>
      </c>
      <c r="E12" s="66" t="s">
        <v>631</v>
      </c>
      <c r="F12" s="82"/>
      <c r="G12" s="88" t="s">
        <v>641</v>
      </c>
      <c r="H12" s="83"/>
      <c r="I12" s="87">
        <v>30763</v>
      </c>
    </row>
    <row r="13" spans="2:14" x14ac:dyDescent="0.2">
      <c r="B13" s="84">
        <v>606</v>
      </c>
      <c r="D13" s="81" t="s">
        <v>640</v>
      </c>
      <c r="E13" s="85" t="s">
        <v>564</v>
      </c>
      <c r="F13" s="82"/>
      <c r="G13" s="88" t="s">
        <v>639</v>
      </c>
      <c r="I13" s="87">
        <v>86</v>
      </c>
    </row>
    <row r="14" spans="2:14" x14ac:dyDescent="0.2">
      <c r="B14" s="84">
        <f>B12-B13</f>
        <v>16386</v>
      </c>
      <c r="D14" s="81" t="s">
        <v>638</v>
      </c>
      <c r="E14" s="66" t="s">
        <v>637</v>
      </c>
      <c r="F14" s="82"/>
      <c r="G14" s="88"/>
      <c r="H14" s="83"/>
      <c r="I14" s="87"/>
    </row>
    <row r="15" spans="2:14" ht="7.15" customHeight="1" x14ac:dyDescent="0.2">
      <c r="B15" s="84"/>
      <c r="F15" s="82"/>
      <c r="G15" s="83"/>
      <c r="H15" s="83"/>
      <c r="I15" s="87"/>
    </row>
    <row r="16" spans="2:14" x14ac:dyDescent="0.2">
      <c r="B16" s="89">
        <f>B11+B12</f>
        <v>30849</v>
      </c>
      <c r="C16" s="78"/>
      <c r="D16" s="90" t="s">
        <v>553</v>
      </c>
      <c r="E16" s="78"/>
      <c r="F16" s="91"/>
      <c r="G16" s="90" t="s">
        <v>553</v>
      </c>
      <c r="H16" s="78"/>
      <c r="I16" s="92">
        <f>I11</f>
        <v>30849</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14433</v>
      </c>
      <c r="D26" s="81" t="s">
        <v>634</v>
      </c>
      <c r="E26" s="85" t="s">
        <v>633</v>
      </c>
      <c r="F26" s="82"/>
      <c r="G26" s="88" t="s">
        <v>632</v>
      </c>
      <c r="H26" s="68" t="s">
        <v>631</v>
      </c>
      <c r="I26" s="87">
        <f>+B12</f>
        <v>16992</v>
      </c>
    </row>
    <row r="27" spans="2:9" x14ac:dyDescent="0.2">
      <c r="B27" s="84">
        <v>11284</v>
      </c>
      <c r="D27" s="85" t="s">
        <v>630</v>
      </c>
      <c r="F27" s="82"/>
      <c r="G27" s="83"/>
      <c r="H27" s="83"/>
      <c r="I27" s="87"/>
    </row>
    <row r="28" spans="2:9" x14ac:dyDescent="0.2">
      <c r="B28" s="84">
        <f>B29+B30</f>
        <v>3149</v>
      </c>
      <c r="D28" s="85" t="s">
        <v>629</v>
      </c>
      <c r="F28" s="82"/>
      <c r="G28" s="83"/>
      <c r="H28" s="83"/>
      <c r="I28" s="87"/>
    </row>
    <row r="29" spans="2:9" x14ac:dyDescent="0.2">
      <c r="B29" s="84">
        <v>3148</v>
      </c>
      <c r="D29" s="85" t="s">
        <v>628</v>
      </c>
      <c r="F29" s="82"/>
      <c r="G29" s="83"/>
      <c r="H29" s="83"/>
      <c r="I29" s="87"/>
    </row>
    <row r="30" spans="2:9" x14ac:dyDescent="0.2">
      <c r="B30" s="84">
        <v>1</v>
      </c>
      <c r="D30" s="85" t="s">
        <v>627</v>
      </c>
      <c r="F30" s="82"/>
      <c r="G30" s="83"/>
      <c r="H30" s="83"/>
      <c r="I30" s="87"/>
    </row>
    <row r="31" spans="2:9" ht="12.75" customHeight="1" x14ac:dyDescent="0.2">
      <c r="B31" s="84">
        <v>9</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2550</v>
      </c>
      <c r="D33" s="85" t="s">
        <v>621</v>
      </c>
      <c r="E33" s="66" t="s">
        <v>620</v>
      </c>
      <c r="F33" s="82"/>
      <c r="G33" s="83"/>
      <c r="H33" s="83"/>
      <c r="I33" s="87"/>
    </row>
    <row r="34" spans="2:9" x14ac:dyDescent="0.2">
      <c r="B34" s="84"/>
      <c r="F34" s="82"/>
      <c r="G34" s="83"/>
      <c r="H34" s="83"/>
      <c r="I34" s="87"/>
    </row>
    <row r="35" spans="2:9" x14ac:dyDescent="0.2">
      <c r="B35" s="89">
        <f>B26+B31+B32+B33</f>
        <v>16992</v>
      </c>
      <c r="C35" s="78"/>
      <c r="D35" s="90" t="s">
        <v>553</v>
      </c>
      <c r="E35" s="78"/>
      <c r="F35" s="91"/>
      <c r="G35" s="90" t="s">
        <v>553</v>
      </c>
      <c r="H35" s="78"/>
      <c r="I35" s="92">
        <f>I26</f>
        <v>16992</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230</v>
      </c>
      <c r="D42" s="81" t="s">
        <v>619</v>
      </c>
      <c r="E42" s="88" t="s">
        <v>618</v>
      </c>
      <c r="F42" s="82"/>
      <c r="G42" s="85" t="s">
        <v>621</v>
      </c>
      <c r="H42" s="66" t="s">
        <v>620</v>
      </c>
      <c r="I42" s="87">
        <f>+B33</f>
        <v>2550</v>
      </c>
    </row>
    <row r="43" spans="2:9" ht="15" x14ac:dyDescent="0.2">
      <c r="B43" s="84">
        <v>30</v>
      </c>
      <c r="C43" s="58"/>
      <c r="D43" s="95" t="s">
        <v>617</v>
      </c>
      <c r="F43" s="62"/>
      <c r="G43" s="79" t="s">
        <v>619</v>
      </c>
      <c r="H43" s="96" t="s">
        <v>618</v>
      </c>
      <c r="I43" s="87">
        <f>I44+I45+I47+I48+I49</f>
        <v>21</v>
      </c>
    </row>
    <row r="44" spans="2:9" x14ac:dyDescent="0.2">
      <c r="B44" s="84">
        <v>200</v>
      </c>
      <c r="D44" s="85" t="s">
        <v>616</v>
      </c>
      <c r="F44" s="82"/>
      <c r="G44" s="95" t="s">
        <v>617</v>
      </c>
      <c r="I44" s="87">
        <v>21</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2341</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2571</v>
      </c>
      <c r="C52" s="78"/>
      <c r="D52" s="78" t="s">
        <v>553</v>
      </c>
      <c r="E52" s="78"/>
      <c r="F52" s="91"/>
      <c r="G52" s="78" t="s">
        <v>553</v>
      </c>
      <c r="H52" s="78"/>
      <c r="I52" s="92">
        <f>I42+I43+I50</f>
        <v>2571</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2341</v>
      </c>
    </row>
    <row r="60" spans="2:9" x14ac:dyDescent="0.2">
      <c r="B60" s="84">
        <v>0</v>
      </c>
      <c r="D60" s="85" t="s">
        <v>605</v>
      </c>
      <c r="F60" s="82"/>
      <c r="G60" s="88" t="s">
        <v>604</v>
      </c>
      <c r="H60" s="85"/>
      <c r="I60" s="87">
        <f>I61+I62</f>
        <v>1</v>
      </c>
    </row>
    <row r="61" spans="2:9" x14ac:dyDescent="0.2">
      <c r="B61" s="84">
        <v>0</v>
      </c>
      <c r="D61" s="85" t="s">
        <v>603</v>
      </c>
      <c r="F61" s="82"/>
      <c r="G61" s="88" t="s">
        <v>602</v>
      </c>
      <c r="I61" s="87">
        <v>0</v>
      </c>
    </row>
    <row r="62" spans="2:9" x14ac:dyDescent="0.2">
      <c r="B62" s="84">
        <v>1</v>
      </c>
      <c r="D62" s="81" t="s">
        <v>601</v>
      </c>
      <c r="E62" s="85" t="s">
        <v>600</v>
      </c>
      <c r="F62" s="82"/>
      <c r="G62" s="88" t="s">
        <v>599</v>
      </c>
      <c r="I62" s="87">
        <v>1</v>
      </c>
    </row>
    <row r="63" spans="2:9" x14ac:dyDescent="0.2">
      <c r="B63" s="84"/>
      <c r="E63" s="85" t="s">
        <v>598</v>
      </c>
      <c r="F63" s="82"/>
      <c r="G63" s="83" t="s">
        <v>597</v>
      </c>
      <c r="H63" s="81" t="s">
        <v>596</v>
      </c>
      <c r="I63" s="87">
        <f>I64+I65+I66</f>
        <v>885</v>
      </c>
    </row>
    <row r="64" spans="2:9" x14ac:dyDescent="0.2">
      <c r="B64" s="84">
        <f>B65+B66+B67</f>
        <v>4024</v>
      </c>
      <c r="D64" s="81" t="s">
        <v>597</v>
      </c>
      <c r="E64" s="81" t="s">
        <v>596</v>
      </c>
      <c r="F64" s="82"/>
      <c r="G64" s="85" t="s">
        <v>595</v>
      </c>
      <c r="I64" s="87">
        <v>0</v>
      </c>
    </row>
    <row r="65" spans="2:9" x14ac:dyDescent="0.2">
      <c r="B65" s="84">
        <v>42</v>
      </c>
      <c r="D65" s="85" t="s">
        <v>595</v>
      </c>
      <c r="F65" s="82"/>
      <c r="G65" s="88" t="s">
        <v>594</v>
      </c>
      <c r="I65" s="87">
        <v>0</v>
      </c>
    </row>
    <row r="66" spans="2:9" x14ac:dyDescent="0.2">
      <c r="B66" s="84">
        <v>0</v>
      </c>
      <c r="D66" s="85" t="s">
        <v>594</v>
      </c>
      <c r="F66" s="82"/>
      <c r="G66" s="88" t="s">
        <v>593</v>
      </c>
      <c r="I66" s="87">
        <v>885</v>
      </c>
    </row>
    <row r="67" spans="2:9" x14ac:dyDescent="0.2">
      <c r="B67" s="84">
        <v>3982</v>
      </c>
      <c r="D67" s="85" t="s">
        <v>593</v>
      </c>
      <c r="F67" s="82"/>
      <c r="G67" s="83"/>
      <c r="H67" s="83"/>
      <c r="I67" s="87"/>
    </row>
    <row r="68" spans="2:9" x14ac:dyDescent="0.2">
      <c r="B68" s="84">
        <f>I70-B59-B62-B64</f>
        <v>-798</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3227</v>
      </c>
      <c r="C70" s="78"/>
      <c r="D70" s="78" t="s">
        <v>553</v>
      </c>
      <c r="E70" s="78"/>
      <c r="F70" s="91"/>
      <c r="G70" s="78" t="s">
        <v>553</v>
      </c>
      <c r="H70" s="78"/>
      <c r="I70" s="92">
        <f>I59+I60+I63</f>
        <v>3227</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-798</v>
      </c>
    </row>
    <row r="78" spans="2:9" x14ac:dyDescent="0.2">
      <c r="B78" s="84"/>
      <c r="E78" s="85" t="s">
        <v>585</v>
      </c>
      <c r="F78" s="82"/>
      <c r="G78" s="88"/>
      <c r="H78" s="85"/>
      <c r="I78" s="87"/>
    </row>
    <row r="79" spans="2:9" x14ac:dyDescent="0.2">
      <c r="B79" s="84">
        <f>I82-B77</f>
        <v>-798</v>
      </c>
      <c r="D79" s="85" t="s">
        <v>580</v>
      </c>
      <c r="E79" s="68" t="s">
        <v>584</v>
      </c>
      <c r="F79" s="82"/>
      <c r="G79" s="83"/>
      <c r="H79" s="83"/>
      <c r="I79" s="87"/>
    </row>
    <row r="80" spans="2:9" x14ac:dyDescent="0.2">
      <c r="B80" s="84">
        <f>B79-B13</f>
        <v>-1404</v>
      </c>
      <c r="D80" s="85" t="s">
        <v>583</v>
      </c>
      <c r="E80" s="66" t="s">
        <v>579</v>
      </c>
      <c r="F80" s="82"/>
      <c r="G80" s="83"/>
      <c r="H80" s="83"/>
      <c r="I80" s="87"/>
    </row>
    <row r="81" spans="2:9" x14ac:dyDescent="0.2">
      <c r="B81" s="84"/>
      <c r="F81" s="82"/>
      <c r="G81" s="83"/>
      <c r="H81" s="83"/>
      <c r="I81" s="87"/>
    </row>
    <row r="82" spans="2:9" x14ac:dyDescent="0.2">
      <c r="B82" s="89">
        <f>B77+B79</f>
        <v>-798</v>
      </c>
      <c r="C82" s="78"/>
      <c r="D82" s="78" t="s">
        <v>553</v>
      </c>
      <c r="E82" s="78"/>
      <c r="F82" s="91"/>
      <c r="G82" s="78" t="s">
        <v>553</v>
      </c>
      <c r="H82" s="78"/>
      <c r="I82" s="92">
        <f>I77</f>
        <v>-798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-795</v>
      </c>
      <c r="D92" s="85" t="s">
        <v>567</v>
      </c>
      <c r="E92" s="66" t="s">
        <v>566</v>
      </c>
      <c r="F92" s="82"/>
      <c r="G92" s="85" t="s">
        <v>580</v>
      </c>
      <c r="H92" s="66" t="s">
        <v>579</v>
      </c>
      <c r="I92" s="87">
        <f>+B80</f>
        <v>-1404</v>
      </c>
    </row>
    <row r="93" spans="2:9" x14ac:dyDescent="0.2">
      <c r="B93" s="84"/>
      <c r="E93" s="68" t="s">
        <v>563</v>
      </c>
      <c r="F93" s="82"/>
      <c r="G93" s="88" t="s">
        <v>578</v>
      </c>
      <c r="H93" s="81" t="s">
        <v>577</v>
      </c>
      <c r="I93" s="87">
        <f>I94+I95</f>
        <v>609</v>
      </c>
    </row>
    <row r="94" spans="2:9" x14ac:dyDescent="0.2">
      <c r="B94" s="84"/>
      <c r="E94" s="85"/>
      <c r="F94" s="82"/>
      <c r="G94" s="88" t="s">
        <v>576</v>
      </c>
      <c r="I94" s="87">
        <v>363</v>
      </c>
    </row>
    <row r="95" spans="2:9" x14ac:dyDescent="0.2">
      <c r="B95" s="84"/>
      <c r="E95" s="85"/>
      <c r="F95" s="82"/>
      <c r="G95" s="88" t="s">
        <v>575</v>
      </c>
      <c r="I95" s="87">
        <v>246</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-795</v>
      </c>
      <c r="C99" s="78"/>
      <c r="D99" s="78" t="s">
        <v>553</v>
      </c>
      <c r="E99" s="78"/>
      <c r="F99" s="91"/>
      <c r="G99" s="78" t="s">
        <v>553</v>
      </c>
      <c r="H99" s="78"/>
      <c r="I99" s="92">
        <f>I92+I93+I96</f>
        <v>-795</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1442</v>
      </c>
      <c r="D106" s="85" t="s">
        <v>570</v>
      </c>
      <c r="E106" s="103" t="s">
        <v>569</v>
      </c>
      <c r="F106" s="82"/>
      <c r="G106" s="83"/>
      <c r="H106" s="83"/>
      <c r="I106" s="82"/>
    </row>
    <row r="107" spans="2:9" x14ac:dyDescent="0.2">
      <c r="B107" s="84">
        <v>702</v>
      </c>
      <c r="D107" s="85" t="s">
        <v>568</v>
      </c>
      <c r="E107" s="85"/>
      <c r="F107" s="82"/>
      <c r="G107" s="85" t="s">
        <v>567</v>
      </c>
      <c r="H107" s="68" t="s">
        <v>566</v>
      </c>
      <c r="I107" s="87"/>
    </row>
    <row r="108" spans="2:9" x14ac:dyDescent="0.2">
      <c r="B108" s="84">
        <f>-B13</f>
        <v>-606</v>
      </c>
      <c r="D108" s="85" t="s">
        <v>565</v>
      </c>
      <c r="E108" s="86" t="s">
        <v>564</v>
      </c>
      <c r="F108" s="82"/>
      <c r="G108" s="85"/>
      <c r="H108" s="67" t="s">
        <v>563</v>
      </c>
      <c r="I108" s="87">
        <f>B92</f>
        <v>-795</v>
      </c>
    </row>
    <row r="109" spans="2:9" x14ac:dyDescent="0.2">
      <c r="B109" s="84">
        <v>740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-1631</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-795</v>
      </c>
      <c r="C115" s="78"/>
      <c r="D115" s="78" t="s">
        <v>553</v>
      </c>
      <c r="E115" s="106"/>
      <c r="F115" s="91"/>
      <c r="G115" s="78" t="s">
        <v>553</v>
      </c>
      <c r="H115" s="78"/>
      <c r="I115" s="92">
        <f>I108</f>
        <v>-795</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-1631</v>
      </c>
    </row>
    <row r="123" spans="2:9" ht="15" x14ac:dyDescent="0.2">
      <c r="B123" s="84">
        <f>B125+B128+B131+B134+B137+B142+B143+B144</f>
        <v>649</v>
      </c>
      <c r="C123" s="79"/>
      <c r="D123" s="58"/>
      <c r="E123" s="85" t="s">
        <v>548</v>
      </c>
      <c r="F123" s="58"/>
      <c r="G123" s="58"/>
      <c r="H123" s="58"/>
      <c r="I123" s="87">
        <f>I125+I128+I131+I134+I137+I142+I143+I144</f>
        <v>2280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2673</v>
      </c>
      <c r="E128" s="85" t="s">
        <v>544</v>
      </c>
      <c r="I128" s="87">
        <f>I129+I130</f>
        <v>933</v>
      </c>
    </row>
    <row r="129" spans="2:9" x14ac:dyDescent="0.2">
      <c r="B129" s="84">
        <v>2808</v>
      </c>
      <c r="E129" s="85" t="s">
        <v>543</v>
      </c>
      <c r="I129" s="87">
        <v>0</v>
      </c>
    </row>
    <row r="130" spans="2:9" x14ac:dyDescent="0.2">
      <c r="B130" s="84">
        <v>-135</v>
      </c>
      <c r="E130" s="85" t="s">
        <v>542</v>
      </c>
      <c r="I130" s="87">
        <v>933</v>
      </c>
    </row>
    <row r="131" spans="2:9" x14ac:dyDescent="0.2">
      <c r="B131" s="84">
        <f>B132+B133</f>
        <v>-252</v>
      </c>
      <c r="E131" s="85" t="s">
        <v>541</v>
      </c>
      <c r="I131" s="87">
        <f>I132+I133</f>
        <v>0</v>
      </c>
    </row>
    <row r="132" spans="2:9" x14ac:dyDescent="0.2">
      <c r="B132" s="84">
        <v>-261</v>
      </c>
      <c r="E132" s="85" t="s">
        <v>540</v>
      </c>
      <c r="I132" s="87">
        <v>0</v>
      </c>
    </row>
    <row r="133" spans="2:9" x14ac:dyDescent="0.2">
      <c r="B133" s="84">
        <v>9</v>
      </c>
      <c r="E133" s="85" t="s">
        <v>539</v>
      </c>
      <c r="I133" s="87">
        <v>0</v>
      </c>
    </row>
    <row r="134" spans="2:9" x14ac:dyDescent="0.2">
      <c r="B134" s="84">
        <f>B135+B136</f>
        <v>-574</v>
      </c>
      <c r="E134" s="85" t="s">
        <v>538</v>
      </c>
      <c r="I134" s="87">
        <f>I135+I136</f>
        <v>11</v>
      </c>
    </row>
    <row r="135" spans="2:9" x14ac:dyDescent="0.2">
      <c r="B135" s="84">
        <v>-578</v>
      </c>
      <c r="E135" s="85" t="s">
        <v>537</v>
      </c>
      <c r="I135" s="87">
        <v>33</v>
      </c>
    </row>
    <row r="136" spans="2:9" x14ac:dyDescent="0.2">
      <c r="B136" s="84">
        <v>4</v>
      </c>
      <c r="E136" s="85" t="s">
        <v>536</v>
      </c>
      <c r="I136" s="87">
        <v>-22</v>
      </c>
    </row>
    <row r="137" spans="2:9" x14ac:dyDescent="0.2">
      <c r="B137" s="84">
        <f>B138+B141</f>
        <v>0</v>
      </c>
      <c r="E137" s="107" t="s">
        <v>535</v>
      </c>
      <c r="I137" s="87">
        <f>I138+I141</f>
        <v>60</v>
      </c>
    </row>
    <row r="138" spans="2:9" x14ac:dyDescent="0.2">
      <c r="B138" s="84">
        <f>B139+B140</f>
        <v>0</v>
      </c>
      <c r="E138" s="107" t="s">
        <v>534</v>
      </c>
      <c r="I138" s="87">
        <f>I139+I140</f>
        <v>60</v>
      </c>
    </row>
    <row r="139" spans="2:9" x14ac:dyDescent="0.2">
      <c r="B139" s="84">
        <v>0</v>
      </c>
      <c r="E139" s="107" t="s">
        <v>533</v>
      </c>
      <c r="I139" s="87">
        <v>60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-1198</v>
      </c>
      <c r="C144" s="85" t="s">
        <v>528</v>
      </c>
      <c r="E144" s="85" t="s">
        <v>528</v>
      </c>
      <c r="I144" s="87">
        <f>I145+I146</f>
        <v>1276</v>
      </c>
    </row>
    <row r="145" spans="2:9" x14ac:dyDescent="0.2">
      <c r="B145" s="84">
        <v>445</v>
      </c>
      <c r="C145" s="85" t="s">
        <v>527</v>
      </c>
      <c r="E145" s="85" t="s">
        <v>527</v>
      </c>
      <c r="I145" s="87">
        <v>367</v>
      </c>
    </row>
    <row r="146" spans="2:9" x14ac:dyDescent="0.2">
      <c r="B146" s="89">
        <v>-1643</v>
      </c>
      <c r="C146" s="108" t="s">
        <v>526</v>
      </c>
      <c r="D146" s="109"/>
      <c r="E146" s="108" t="s">
        <v>526</v>
      </c>
      <c r="F146" s="109"/>
      <c r="G146" s="109"/>
      <c r="H146" s="109"/>
      <c r="I146" s="92">
        <v>909</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748</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264</v>
      </c>
      <c r="D11" s="81" t="s">
        <v>645</v>
      </c>
      <c r="E11" s="85" t="s">
        <v>644</v>
      </c>
      <c r="F11" s="82"/>
      <c r="G11" s="83" t="s">
        <v>643</v>
      </c>
      <c r="H11" s="86" t="s">
        <v>642</v>
      </c>
      <c r="I11" s="87">
        <f>I12+I13</f>
        <v>1283</v>
      </c>
    </row>
    <row r="12" spans="2:14" x14ac:dyDescent="0.2">
      <c r="B12" s="84">
        <f>I11-B11</f>
        <v>1019</v>
      </c>
      <c r="D12" s="85" t="s">
        <v>632</v>
      </c>
      <c r="E12" s="66" t="s">
        <v>631</v>
      </c>
      <c r="F12" s="82"/>
      <c r="G12" s="88" t="s">
        <v>641</v>
      </c>
      <c r="H12" s="83"/>
      <c r="I12" s="87">
        <v>1283</v>
      </c>
    </row>
    <row r="13" spans="2:14" x14ac:dyDescent="0.2">
      <c r="B13" s="84">
        <v>68</v>
      </c>
      <c r="D13" s="81" t="s">
        <v>640</v>
      </c>
      <c r="E13" s="85" t="s">
        <v>564</v>
      </c>
      <c r="F13" s="82"/>
      <c r="G13" s="88" t="s">
        <v>639</v>
      </c>
      <c r="I13" s="87">
        <v>0</v>
      </c>
    </row>
    <row r="14" spans="2:14" x14ac:dyDescent="0.2">
      <c r="B14" s="84">
        <f>B12-B13</f>
        <v>951</v>
      </c>
      <c r="D14" s="81" t="s">
        <v>638</v>
      </c>
      <c r="E14" s="66" t="s">
        <v>637</v>
      </c>
      <c r="F14" s="82"/>
      <c r="G14" s="88"/>
      <c r="H14" s="83"/>
      <c r="I14" s="87"/>
    </row>
    <row r="15" spans="2:14" ht="7.15" customHeight="1" x14ac:dyDescent="0.2">
      <c r="B15" s="84"/>
      <c r="F15" s="82"/>
      <c r="G15" s="83"/>
      <c r="H15" s="83"/>
      <c r="I15" s="87"/>
    </row>
    <row r="16" spans="2:14" x14ac:dyDescent="0.2">
      <c r="B16" s="89">
        <f>B11+B12</f>
        <v>1283</v>
      </c>
      <c r="C16" s="78"/>
      <c r="D16" s="90" t="s">
        <v>553</v>
      </c>
      <c r="E16" s="78"/>
      <c r="F16" s="91"/>
      <c r="G16" s="90" t="s">
        <v>553</v>
      </c>
      <c r="H16" s="78"/>
      <c r="I16" s="92">
        <f>I11</f>
        <v>1283</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1023</v>
      </c>
      <c r="D26" s="81" t="s">
        <v>634</v>
      </c>
      <c r="E26" s="85" t="s">
        <v>633</v>
      </c>
      <c r="F26" s="82"/>
      <c r="G26" s="88" t="s">
        <v>632</v>
      </c>
      <c r="H26" s="68" t="s">
        <v>631</v>
      </c>
      <c r="I26" s="87">
        <f>+B12</f>
        <v>1019</v>
      </c>
    </row>
    <row r="27" spans="2:9" x14ac:dyDescent="0.2">
      <c r="B27" s="84">
        <v>821</v>
      </c>
      <c r="D27" s="85" t="s">
        <v>630</v>
      </c>
      <c r="F27" s="82"/>
      <c r="G27" s="83"/>
      <c r="H27" s="83"/>
      <c r="I27" s="87"/>
    </row>
    <row r="28" spans="2:9" x14ac:dyDescent="0.2">
      <c r="B28" s="84">
        <f>B29+B30</f>
        <v>202</v>
      </c>
      <c r="D28" s="85" t="s">
        <v>629</v>
      </c>
      <c r="F28" s="82"/>
      <c r="G28" s="83"/>
      <c r="H28" s="83"/>
      <c r="I28" s="87"/>
    </row>
    <row r="29" spans="2:9" x14ac:dyDescent="0.2">
      <c r="B29" s="84">
        <v>202</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-4</v>
      </c>
      <c r="D33" s="85" t="s">
        <v>621</v>
      </c>
      <c r="E33" s="66" t="s">
        <v>620</v>
      </c>
      <c r="F33" s="82"/>
      <c r="G33" s="83"/>
      <c r="H33" s="83"/>
      <c r="I33" s="87"/>
    </row>
    <row r="34" spans="2:9" x14ac:dyDescent="0.2">
      <c r="B34" s="84"/>
      <c r="F34" s="82"/>
      <c r="G34" s="83"/>
      <c r="H34" s="83"/>
      <c r="I34" s="87"/>
    </row>
    <row r="35" spans="2:9" x14ac:dyDescent="0.2">
      <c r="B35" s="89">
        <f>B26+B31+B32+B33</f>
        <v>1019</v>
      </c>
      <c r="C35" s="78"/>
      <c r="D35" s="90" t="s">
        <v>553</v>
      </c>
      <c r="E35" s="78"/>
      <c r="F35" s="91"/>
      <c r="G35" s="90" t="s">
        <v>553</v>
      </c>
      <c r="H35" s="78"/>
      <c r="I35" s="92">
        <f>I26</f>
        <v>1019</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-4</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-4</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-4</v>
      </c>
      <c r="C52" s="78"/>
      <c r="D52" s="78" t="s">
        <v>553</v>
      </c>
      <c r="E52" s="78"/>
      <c r="F52" s="91"/>
      <c r="G52" s="78" t="s">
        <v>553</v>
      </c>
      <c r="H52" s="78"/>
      <c r="I52" s="92">
        <f>I42+I43+I50</f>
        <v>-4</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-4</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3</v>
      </c>
      <c r="D64" s="81" t="s">
        <v>597</v>
      </c>
      <c r="E64" s="81" t="s">
        <v>596</v>
      </c>
      <c r="F64" s="82"/>
      <c r="G64" s="85" t="s">
        <v>595</v>
      </c>
      <c r="I64" s="87">
        <v>0</v>
      </c>
    </row>
    <row r="65" spans="2:9" x14ac:dyDescent="0.2">
      <c r="B65" s="84">
        <v>3</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-4</v>
      </c>
      <c r="C70" s="78"/>
      <c r="D70" s="78" t="s">
        <v>553</v>
      </c>
      <c r="E70" s="78"/>
      <c r="F70" s="91"/>
      <c r="G70" s="78" t="s">
        <v>553</v>
      </c>
      <c r="H70" s="78"/>
      <c r="I70" s="92">
        <f>I59+I60+I63</f>
        <v>-4</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-7</v>
      </c>
    </row>
    <row r="78" spans="2:9" x14ac:dyDescent="0.2">
      <c r="B78" s="84"/>
      <c r="E78" s="85" t="s">
        <v>585</v>
      </c>
      <c r="F78" s="82"/>
      <c r="G78" s="88"/>
      <c r="H78" s="85"/>
      <c r="I78" s="87"/>
    </row>
    <row r="79" spans="2:9" x14ac:dyDescent="0.2">
      <c r="B79" s="84">
        <f>I82-B77</f>
        <v>-7</v>
      </c>
      <c r="D79" s="85" t="s">
        <v>580</v>
      </c>
      <c r="E79" s="68" t="s">
        <v>584</v>
      </c>
      <c r="F79" s="82"/>
      <c r="G79" s="83"/>
      <c r="H79" s="83"/>
      <c r="I79" s="87"/>
    </row>
    <row r="80" spans="2:9" x14ac:dyDescent="0.2">
      <c r="B80" s="84">
        <f>B79-B13</f>
        <v>-75</v>
      </c>
      <c r="D80" s="85" t="s">
        <v>583</v>
      </c>
      <c r="E80" s="66" t="s">
        <v>579</v>
      </c>
      <c r="F80" s="82"/>
      <c r="G80" s="83"/>
      <c r="H80" s="83"/>
      <c r="I80" s="87"/>
    </row>
    <row r="81" spans="2:9" x14ac:dyDescent="0.2">
      <c r="B81" s="84"/>
      <c r="F81" s="82"/>
      <c r="G81" s="83"/>
      <c r="H81" s="83"/>
      <c r="I81" s="87"/>
    </row>
    <row r="82" spans="2:9" x14ac:dyDescent="0.2">
      <c r="B82" s="89">
        <f>B77+B79</f>
        <v>-7</v>
      </c>
      <c r="C82" s="78"/>
      <c r="D82" s="78" t="s">
        <v>553</v>
      </c>
      <c r="E82" s="78"/>
      <c r="F82" s="91"/>
      <c r="G82" s="78" t="s">
        <v>553</v>
      </c>
      <c r="H82" s="78"/>
      <c r="I82" s="92">
        <f>I77</f>
        <v>-7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-75</v>
      </c>
      <c r="D92" s="85" t="s">
        <v>567</v>
      </c>
      <c r="E92" s="66" t="s">
        <v>566</v>
      </c>
      <c r="F92" s="82"/>
      <c r="G92" s="85" t="s">
        <v>580</v>
      </c>
      <c r="H92" s="66" t="s">
        <v>579</v>
      </c>
      <c r="I92" s="87">
        <f>+B80</f>
        <v>-75</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-75</v>
      </c>
      <c r="C99" s="78"/>
      <c r="D99" s="78" t="s">
        <v>553</v>
      </c>
      <c r="E99" s="78"/>
      <c r="F99" s="91"/>
      <c r="G99" s="78" t="s">
        <v>553</v>
      </c>
      <c r="H99" s="78"/>
      <c r="I99" s="92">
        <f>I92+I93+I96</f>
        <v>-75</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13</v>
      </c>
      <c r="D106" s="85" t="s">
        <v>570</v>
      </c>
      <c r="E106" s="103" t="s">
        <v>569</v>
      </c>
      <c r="F106" s="82"/>
      <c r="G106" s="83"/>
      <c r="H106" s="83"/>
      <c r="I106" s="82"/>
    </row>
    <row r="107" spans="2:9" x14ac:dyDescent="0.2">
      <c r="B107" s="84">
        <v>14</v>
      </c>
      <c r="D107" s="85" t="s">
        <v>568</v>
      </c>
      <c r="E107" s="85"/>
      <c r="F107" s="82"/>
      <c r="G107" s="85" t="s">
        <v>567</v>
      </c>
      <c r="H107" s="68" t="s">
        <v>566</v>
      </c>
      <c r="I107" s="87"/>
    </row>
    <row r="108" spans="2:9" x14ac:dyDescent="0.2">
      <c r="B108" s="84">
        <f>-B13</f>
        <v>-68</v>
      </c>
      <c r="D108" s="85" t="s">
        <v>565</v>
      </c>
      <c r="E108" s="86" t="s">
        <v>564</v>
      </c>
      <c r="F108" s="82"/>
      <c r="G108" s="85"/>
      <c r="H108" s="67" t="s">
        <v>563</v>
      </c>
      <c r="I108" s="87">
        <f>B92</f>
        <v>-75</v>
      </c>
    </row>
    <row r="109" spans="2:9" x14ac:dyDescent="0.2">
      <c r="B109" s="84">
        <v>-1</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-75</v>
      </c>
      <c r="C115" s="78"/>
      <c r="D115" s="78" t="s">
        <v>553</v>
      </c>
      <c r="E115" s="106"/>
      <c r="F115" s="91"/>
      <c r="G115" s="78" t="s">
        <v>553</v>
      </c>
      <c r="H115" s="78"/>
      <c r="I115" s="92">
        <f>I108</f>
        <v>-75</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-20</v>
      </c>
    </row>
    <row r="123" spans="2:9" ht="15" x14ac:dyDescent="0.2">
      <c r="B123" s="84">
        <f>B125+B128+B131+B134+B137+B142+B143+B144</f>
        <v>18</v>
      </c>
      <c r="C123" s="79"/>
      <c r="D123" s="58"/>
      <c r="E123" s="85" t="s">
        <v>548</v>
      </c>
      <c r="F123" s="58"/>
      <c r="G123" s="58"/>
      <c r="H123" s="58"/>
      <c r="I123" s="87">
        <f>I125+I128+I131+I134+I137+I142+I143+I144</f>
        <v>38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119</v>
      </c>
      <c r="E128" s="85" t="s">
        <v>544</v>
      </c>
      <c r="I128" s="87">
        <f>I129+I130</f>
        <v>0</v>
      </c>
    </row>
    <row r="129" spans="2:9" x14ac:dyDescent="0.2">
      <c r="B129" s="84">
        <v>119</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1</v>
      </c>
    </row>
    <row r="135" spans="2:9" x14ac:dyDescent="0.2">
      <c r="B135" s="84">
        <v>0</v>
      </c>
      <c r="E135" s="85" t="s">
        <v>537</v>
      </c>
      <c r="I135" s="87">
        <v>1</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-101</v>
      </c>
      <c r="C144" s="85" t="s">
        <v>528</v>
      </c>
      <c r="E144" s="85" t="s">
        <v>528</v>
      </c>
      <c r="I144" s="87">
        <f>I145+I146</f>
        <v>37</v>
      </c>
    </row>
    <row r="145" spans="2:9" x14ac:dyDescent="0.2">
      <c r="B145" s="84">
        <v>0</v>
      </c>
      <c r="C145" s="85" t="s">
        <v>527</v>
      </c>
      <c r="E145" s="85" t="s">
        <v>527</v>
      </c>
      <c r="I145" s="87">
        <v>0</v>
      </c>
    </row>
    <row r="146" spans="2:9" x14ac:dyDescent="0.2">
      <c r="B146" s="89">
        <v>-101</v>
      </c>
      <c r="C146" s="108" t="s">
        <v>526</v>
      </c>
      <c r="D146" s="109"/>
      <c r="E146" s="108" t="s">
        <v>526</v>
      </c>
      <c r="F146" s="109"/>
      <c r="G146" s="109"/>
      <c r="H146" s="109"/>
      <c r="I146" s="92">
        <v>37</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750</v>
      </c>
      <c r="D3" s="128"/>
      <c r="E3" s="132"/>
      <c r="F3" s="128"/>
      <c r="G3" s="128"/>
      <c r="H3" s="128"/>
      <c r="I3" s="128"/>
      <c r="J3" s="128"/>
      <c r="K3" s="128"/>
      <c r="L3" s="128"/>
      <c r="M3" s="128"/>
      <c r="N3" s="133"/>
    </row>
    <row r="4" spans="2:14" s="131" customFormat="1" ht="15" customHeight="1" x14ac:dyDescent="0.25">
      <c r="B4" s="76" t="s">
        <v>749</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4769</v>
      </c>
      <c r="D11" s="81" t="s">
        <v>645</v>
      </c>
      <c r="E11" s="85" t="s">
        <v>644</v>
      </c>
      <c r="F11" s="82"/>
      <c r="G11" s="83" t="s">
        <v>643</v>
      </c>
      <c r="H11" s="86" t="s">
        <v>642</v>
      </c>
      <c r="I11" s="87">
        <f>I12+I13</f>
        <v>7709</v>
      </c>
    </row>
    <row r="12" spans="2:14" x14ac:dyDescent="0.2">
      <c r="B12" s="84">
        <f>I11-B11</f>
        <v>2940</v>
      </c>
      <c r="D12" s="85" t="s">
        <v>632</v>
      </c>
      <c r="E12" s="66" t="s">
        <v>631</v>
      </c>
      <c r="F12" s="82"/>
      <c r="G12" s="88" t="s">
        <v>641</v>
      </c>
      <c r="H12" s="83"/>
      <c r="I12" s="87">
        <v>7665</v>
      </c>
    </row>
    <row r="13" spans="2:14" x14ac:dyDescent="0.2">
      <c r="B13" s="84">
        <v>484</v>
      </c>
      <c r="D13" s="81" t="s">
        <v>640</v>
      </c>
      <c r="E13" s="85" t="s">
        <v>564</v>
      </c>
      <c r="F13" s="82"/>
      <c r="G13" s="88" t="s">
        <v>639</v>
      </c>
      <c r="I13" s="87">
        <v>44</v>
      </c>
    </row>
    <row r="14" spans="2:14" x14ac:dyDescent="0.2">
      <c r="B14" s="84">
        <f>B12-B13</f>
        <v>2456</v>
      </c>
      <c r="D14" s="81" t="s">
        <v>638</v>
      </c>
      <c r="E14" s="66" t="s">
        <v>637</v>
      </c>
      <c r="F14" s="82"/>
      <c r="G14" s="88"/>
      <c r="H14" s="83"/>
      <c r="I14" s="87"/>
    </row>
    <row r="15" spans="2:14" ht="7.15" customHeight="1" x14ac:dyDescent="0.2">
      <c r="B15" s="84"/>
      <c r="F15" s="82"/>
      <c r="G15" s="83"/>
      <c r="H15" s="83"/>
      <c r="I15" s="87"/>
    </row>
    <row r="16" spans="2:14" x14ac:dyDescent="0.2">
      <c r="B16" s="89">
        <f>B11+B12</f>
        <v>7709</v>
      </c>
      <c r="C16" s="78"/>
      <c r="D16" s="90" t="s">
        <v>553</v>
      </c>
      <c r="E16" s="78"/>
      <c r="F16" s="91"/>
      <c r="G16" s="90" t="s">
        <v>553</v>
      </c>
      <c r="H16" s="78"/>
      <c r="I16" s="92">
        <f>I11</f>
        <v>7709</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3884</v>
      </c>
      <c r="D26" s="81" t="s">
        <v>634</v>
      </c>
      <c r="E26" s="85" t="s">
        <v>633</v>
      </c>
      <c r="F26" s="82"/>
      <c r="G26" s="88" t="s">
        <v>632</v>
      </c>
      <c r="H26" s="68" t="s">
        <v>631</v>
      </c>
      <c r="I26" s="87">
        <f>+B12</f>
        <v>2940</v>
      </c>
    </row>
    <row r="27" spans="2:9" x14ac:dyDescent="0.2">
      <c r="B27" s="84">
        <v>3245</v>
      </c>
      <c r="D27" s="85" t="s">
        <v>630</v>
      </c>
      <c r="F27" s="82"/>
      <c r="G27" s="83"/>
      <c r="H27" s="83"/>
      <c r="I27" s="87"/>
    </row>
    <row r="28" spans="2:9" x14ac:dyDescent="0.2">
      <c r="B28" s="84">
        <f>B29+B30</f>
        <v>639</v>
      </c>
      <c r="D28" s="85" t="s">
        <v>629</v>
      </c>
      <c r="F28" s="82"/>
      <c r="G28" s="83"/>
      <c r="H28" s="83"/>
      <c r="I28" s="87"/>
    </row>
    <row r="29" spans="2:9" x14ac:dyDescent="0.2">
      <c r="B29" s="84">
        <v>639</v>
      </c>
      <c r="D29" s="85" t="s">
        <v>628</v>
      </c>
      <c r="F29" s="82"/>
      <c r="G29" s="83"/>
      <c r="H29" s="83"/>
      <c r="I29" s="87"/>
    </row>
    <row r="30" spans="2:9" x14ac:dyDescent="0.2">
      <c r="B30" s="84">
        <v>0</v>
      </c>
      <c r="D30" s="85" t="s">
        <v>627</v>
      </c>
      <c r="F30" s="82"/>
      <c r="G30" s="83"/>
      <c r="H30" s="83"/>
      <c r="I30" s="87"/>
    </row>
    <row r="31" spans="2:9" ht="12.75" customHeight="1" x14ac:dyDescent="0.2">
      <c r="B31" s="84">
        <v>13</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-957</v>
      </c>
      <c r="D33" s="85" t="s">
        <v>621</v>
      </c>
      <c r="E33" s="66" t="s">
        <v>620</v>
      </c>
      <c r="F33" s="82"/>
      <c r="G33" s="83"/>
      <c r="H33" s="83"/>
      <c r="I33" s="87"/>
    </row>
    <row r="34" spans="2:9" x14ac:dyDescent="0.2">
      <c r="B34" s="84"/>
      <c r="F34" s="82"/>
      <c r="G34" s="83"/>
      <c r="H34" s="83"/>
      <c r="I34" s="87"/>
    </row>
    <row r="35" spans="2:9" x14ac:dyDescent="0.2">
      <c r="B35" s="89">
        <f>B26+B31+B32+B33</f>
        <v>2940</v>
      </c>
      <c r="C35" s="78"/>
      <c r="D35" s="90" t="s">
        <v>553</v>
      </c>
      <c r="E35" s="78"/>
      <c r="F35" s="91"/>
      <c r="G35" s="90" t="s">
        <v>553</v>
      </c>
      <c r="H35" s="78"/>
      <c r="I35" s="92">
        <f>I26</f>
        <v>2940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12</v>
      </c>
      <c r="D42" s="81" t="s">
        <v>619</v>
      </c>
      <c r="E42" s="88" t="s">
        <v>618</v>
      </c>
      <c r="F42" s="82"/>
      <c r="G42" s="85" t="s">
        <v>621</v>
      </c>
      <c r="H42" s="66" t="s">
        <v>620</v>
      </c>
      <c r="I42" s="87">
        <f>+B33</f>
        <v>-957</v>
      </c>
    </row>
    <row r="43" spans="2:9" ht="15" x14ac:dyDescent="0.2">
      <c r="B43" s="84">
        <v>12</v>
      </c>
      <c r="C43" s="58"/>
      <c r="D43" s="95" t="s">
        <v>617</v>
      </c>
      <c r="F43" s="62"/>
      <c r="G43" s="79" t="s">
        <v>619</v>
      </c>
      <c r="H43" s="96" t="s">
        <v>618</v>
      </c>
      <c r="I43" s="87">
        <f>I44+I45+I47+I48+I49</f>
        <v>7</v>
      </c>
    </row>
    <row r="44" spans="2:9" x14ac:dyDescent="0.2">
      <c r="B44" s="84">
        <v>0</v>
      </c>
      <c r="D44" s="85" t="s">
        <v>616</v>
      </c>
      <c r="F44" s="82"/>
      <c r="G44" s="95" t="s">
        <v>617</v>
      </c>
      <c r="I44" s="87">
        <v>7</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-962</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-950</v>
      </c>
      <c r="C52" s="78"/>
      <c r="D52" s="78" t="s">
        <v>553</v>
      </c>
      <c r="E52" s="78"/>
      <c r="F52" s="91"/>
      <c r="G52" s="78" t="s">
        <v>553</v>
      </c>
      <c r="H52" s="78"/>
      <c r="I52" s="92">
        <f>I42+I43+I50</f>
        <v>-950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-962</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1020</v>
      </c>
    </row>
    <row r="64" spans="2:9" x14ac:dyDescent="0.2">
      <c r="B64" s="84">
        <f>B65+B66+B67</f>
        <v>22</v>
      </c>
      <c r="D64" s="81" t="s">
        <v>597</v>
      </c>
      <c r="E64" s="81" t="s">
        <v>596</v>
      </c>
      <c r="F64" s="82"/>
      <c r="G64" s="85" t="s">
        <v>595</v>
      </c>
      <c r="I64" s="87">
        <v>0</v>
      </c>
    </row>
    <row r="65" spans="2:9" x14ac:dyDescent="0.2">
      <c r="B65" s="84">
        <v>4</v>
      </c>
      <c r="D65" s="85" t="s">
        <v>595</v>
      </c>
      <c r="F65" s="82"/>
      <c r="G65" s="88" t="s">
        <v>594</v>
      </c>
      <c r="I65" s="87">
        <v>0</v>
      </c>
    </row>
    <row r="66" spans="2:9" x14ac:dyDescent="0.2">
      <c r="B66" s="84">
        <v>0</v>
      </c>
      <c r="D66" s="85" t="s">
        <v>594</v>
      </c>
      <c r="F66" s="82"/>
      <c r="G66" s="88" t="s">
        <v>593</v>
      </c>
      <c r="I66" s="87">
        <v>1020</v>
      </c>
    </row>
    <row r="67" spans="2:9" x14ac:dyDescent="0.2">
      <c r="B67" s="84">
        <v>18</v>
      </c>
      <c r="D67" s="85" t="s">
        <v>593</v>
      </c>
      <c r="F67" s="82"/>
      <c r="G67" s="83"/>
      <c r="H67" s="83"/>
      <c r="I67" s="87"/>
    </row>
    <row r="68" spans="2:9" x14ac:dyDescent="0.2">
      <c r="B68" s="84">
        <f>I70-B59-B62-B64</f>
        <v>36</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58</v>
      </c>
      <c r="C70" s="78"/>
      <c r="D70" s="78" t="s">
        <v>553</v>
      </c>
      <c r="E70" s="78"/>
      <c r="F70" s="91"/>
      <c r="G70" s="78" t="s">
        <v>553</v>
      </c>
      <c r="H70" s="78"/>
      <c r="I70" s="92">
        <f>I59+I60+I63</f>
        <v>58</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36</v>
      </c>
    </row>
    <row r="78" spans="2:9" x14ac:dyDescent="0.2">
      <c r="B78" s="84"/>
      <c r="E78" s="85" t="s">
        <v>585</v>
      </c>
      <c r="F78" s="82"/>
      <c r="G78" s="88"/>
      <c r="H78" s="85"/>
      <c r="I78" s="87"/>
    </row>
    <row r="79" spans="2:9" x14ac:dyDescent="0.2">
      <c r="B79" s="84">
        <f>I82-B77</f>
        <v>36</v>
      </c>
      <c r="D79" s="85" t="s">
        <v>580</v>
      </c>
      <c r="E79" s="68" t="s">
        <v>584</v>
      </c>
      <c r="F79" s="82"/>
      <c r="G79" s="83"/>
      <c r="H79" s="83"/>
      <c r="I79" s="87"/>
    </row>
    <row r="80" spans="2:9" x14ac:dyDescent="0.2">
      <c r="B80" s="84">
        <f>B79-B13</f>
        <v>-448</v>
      </c>
      <c r="D80" s="85" t="s">
        <v>583</v>
      </c>
      <c r="E80" s="66" t="s">
        <v>579</v>
      </c>
      <c r="F80" s="82"/>
      <c r="G80" s="83"/>
      <c r="H80" s="83"/>
      <c r="I80" s="87"/>
    </row>
    <row r="81" spans="2:9" x14ac:dyDescent="0.2">
      <c r="B81" s="84"/>
      <c r="F81" s="82"/>
      <c r="G81" s="83"/>
      <c r="H81" s="83"/>
      <c r="I81" s="87"/>
    </row>
    <row r="82" spans="2:9" x14ac:dyDescent="0.2">
      <c r="B82" s="89">
        <f>B77+B79</f>
        <v>36</v>
      </c>
      <c r="C82" s="78"/>
      <c r="D82" s="78" t="s">
        <v>553</v>
      </c>
      <c r="E82" s="78"/>
      <c r="F82" s="91"/>
      <c r="G82" s="78" t="s">
        <v>553</v>
      </c>
      <c r="H82" s="78"/>
      <c r="I82" s="92">
        <f>I77</f>
        <v>36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199</v>
      </c>
      <c r="D92" s="85" t="s">
        <v>567</v>
      </c>
      <c r="E92" s="66" t="s">
        <v>566</v>
      </c>
      <c r="F92" s="82"/>
      <c r="G92" s="85" t="s">
        <v>580</v>
      </c>
      <c r="H92" s="66" t="s">
        <v>579</v>
      </c>
      <c r="I92" s="87">
        <f>+B80</f>
        <v>-448</v>
      </c>
    </row>
    <row r="93" spans="2:9" x14ac:dyDescent="0.2">
      <c r="B93" s="84"/>
      <c r="E93" s="68" t="s">
        <v>563</v>
      </c>
      <c r="F93" s="82"/>
      <c r="G93" s="88" t="s">
        <v>578</v>
      </c>
      <c r="H93" s="81" t="s">
        <v>577</v>
      </c>
      <c r="I93" s="87">
        <f>I94+I95</f>
        <v>647</v>
      </c>
    </row>
    <row r="94" spans="2:9" x14ac:dyDescent="0.2">
      <c r="B94" s="84"/>
      <c r="E94" s="85"/>
      <c r="F94" s="82"/>
      <c r="G94" s="88" t="s">
        <v>576</v>
      </c>
      <c r="I94" s="87">
        <v>278</v>
      </c>
    </row>
    <row r="95" spans="2:9" x14ac:dyDescent="0.2">
      <c r="B95" s="84"/>
      <c r="E95" s="85"/>
      <c r="F95" s="82"/>
      <c r="G95" s="88" t="s">
        <v>575</v>
      </c>
      <c r="I95" s="87">
        <v>369</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199</v>
      </c>
      <c r="C99" s="78"/>
      <c r="D99" s="78" t="s">
        <v>553</v>
      </c>
      <c r="E99" s="78"/>
      <c r="F99" s="91"/>
      <c r="G99" s="78" t="s">
        <v>553</v>
      </c>
      <c r="H99" s="78"/>
      <c r="I99" s="92">
        <f>I92+I93+I96</f>
        <v>199</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429</v>
      </c>
      <c r="D106" s="85" t="s">
        <v>570</v>
      </c>
      <c r="E106" s="103" t="s">
        <v>569</v>
      </c>
      <c r="F106" s="82"/>
      <c r="G106" s="83"/>
      <c r="H106" s="83"/>
      <c r="I106" s="82"/>
    </row>
    <row r="107" spans="2:9" x14ac:dyDescent="0.2">
      <c r="B107" s="84">
        <v>409</v>
      </c>
      <c r="D107" s="85" t="s">
        <v>568</v>
      </c>
      <c r="E107" s="85"/>
      <c r="F107" s="82"/>
      <c r="G107" s="85" t="s">
        <v>567</v>
      </c>
      <c r="H107" s="68" t="s">
        <v>566</v>
      </c>
      <c r="I107" s="87"/>
    </row>
    <row r="108" spans="2:9" x14ac:dyDescent="0.2">
      <c r="B108" s="84">
        <f>-B13</f>
        <v>-484</v>
      </c>
      <c r="D108" s="85" t="s">
        <v>565</v>
      </c>
      <c r="E108" s="86" t="s">
        <v>564</v>
      </c>
      <c r="F108" s="82"/>
      <c r="G108" s="85"/>
      <c r="H108" s="67" t="s">
        <v>563</v>
      </c>
      <c r="I108" s="87">
        <f>B92</f>
        <v>199</v>
      </c>
    </row>
    <row r="109" spans="2:9" x14ac:dyDescent="0.2">
      <c r="B109" s="84">
        <v>20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254</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199</v>
      </c>
      <c r="C115" s="78"/>
      <c r="D115" s="78" t="s">
        <v>553</v>
      </c>
      <c r="E115" s="106"/>
      <c r="F115" s="91"/>
      <c r="G115" s="78" t="s">
        <v>553</v>
      </c>
      <c r="H115" s="78"/>
      <c r="I115" s="92">
        <f>I108</f>
        <v>199</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254</v>
      </c>
    </row>
    <row r="123" spans="2:9" ht="15" x14ac:dyDescent="0.2">
      <c r="B123" s="84">
        <f>B125+B128+B131+B134+B137+B142+B143+B144</f>
        <v>-197</v>
      </c>
      <c r="C123" s="79"/>
      <c r="D123" s="58"/>
      <c r="E123" s="85" t="s">
        <v>548</v>
      </c>
      <c r="F123" s="58"/>
      <c r="G123" s="58"/>
      <c r="H123" s="58"/>
      <c r="I123" s="87">
        <f>I125+I128+I131+I134+I137+I142+I143+I144</f>
        <v>-451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-110</v>
      </c>
      <c r="E128" s="85" t="s">
        <v>544</v>
      </c>
      <c r="I128" s="87">
        <f>I129+I130</f>
        <v>18</v>
      </c>
    </row>
    <row r="129" spans="2:9" x14ac:dyDescent="0.2">
      <c r="B129" s="84">
        <v>-110</v>
      </c>
      <c r="E129" s="85" t="s">
        <v>543</v>
      </c>
      <c r="I129" s="87">
        <v>0</v>
      </c>
    </row>
    <row r="130" spans="2:9" x14ac:dyDescent="0.2">
      <c r="B130" s="84">
        <v>0</v>
      </c>
      <c r="E130" s="85" t="s">
        <v>542</v>
      </c>
      <c r="I130" s="87">
        <v>18</v>
      </c>
    </row>
    <row r="131" spans="2:9" x14ac:dyDescent="0.2">
      <c r="B131" s="84">
        <f>B132+B133</f>
        <v>0</v>
      </c>
      <c r="E131" s="85" t="s">
        <v>541</v>
      </c>
      <c r="I131" s="87">
        <f>I132+I133</f>
        <v>-73</v>
      </c>
    </row>
    <row r="132" spans="2:9" x14ac:dyDescent="0.2">
      <c r="B132" s="84">
        <v>0</v>
      </c>
      <c r="E132" s="85" t="s">
        <v>540</v>
      </c>
      <c r="I132" s="87">
        <v>-73</v>
      </c>
    </row>
    <row r="133" spans="2:9" x14ac:dyDescent="0.2">
      <c r="B133" s="84">
        <v>0</v>
      </c>
      <c r="E133" s="85" t="s">
        <v>539</v>
      </c>
      <c r="I133" s="87">
        <v>0</v>
      </c>
    </row>
    <row r="134" spans="2:9" x14ac:dyDescent="0.2">
      <c r="B134" s="84">
        <f>B135+B136</f>
        <v>160</v>
      </c>
      <c r="E134" s="85" t="s">
        <v>538</v>
      </c>
      <c r="I134" s="87">
        <f>I135+I136</f>
        <v>-127</v>
      </c>
    </row>
    <row r="135" spans="2:9" x14ac:dyDescent="0.2">
      <c r="B135" s="84">
        <v>155</v>
      </c>
      <c r="E135" s="85" t="s">
        <v>537</v>
      </c>
      <c r="I135" s="87">
        <v>-42</v>
      </c>
    </row>
    <row r="136" spans="2:9" x14ac:dyDescent="0.2">
      <c r="B136" s="84">
        <v>5</v>
      </c>
      <c r="E136" s="85" t="s">
        <v>536</v>
      </c>
      <c r="I136" s="87">
        <v>-85</v>
      </c>
    </row>
    <row r="137" spans="2:9" x14ac:dyDescent="0.2">
      <c r="B137" s="84">
        <f>B138+B141</f>
        <v>-20</v>
      </c>
      <c r="E137" s="107" t="s">
        <v>535</v>
      </c>
      <c r="I137" s="87">
        <f>I138+I141</f>
        <v>-126</v>
      </c>
    </row>
    <row r="138" spans="2:9" x14ac:dyDescent="0.2">
      <c r="B138" s="84">
        <f>B139+B140</f>
        <v>-20</v>
      </c>
      <c r="E138" s="107" t="s">
        <v>534</v>
      </c>
      <c r="I138" s="87">
        <f>I139+I140</f>
        <v>-126</v>
      </c>
    </row>
    <row r="139" spans="2:9" x14ac:dyDescent="0.2">
      <c r="B139" s="84">
        <v>-20</v>
      </c>
      <c r="E139" s="107" t="s">
        <v>533</v>
      </c>
      <c r="I139" s="87">
        <v>-126</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-227</v>
      </c>
      <c r="C144" s="85" t="s">
        <v>528</v>
      </c>
      <c r="E144" s="85" t="s">
        <v>528</v>
      </c>
      <c r="I144" s="87">
        <f>I145+I146</f>
        <v>-143</v>
      </c>
    </row>
    <row r="145" spans="2:9" x14ac:dyDescent="0.2">
      <c r="B145" s="84">
        <v>119</v>
      </c>
      <c r="C145" s="85" t="s">
        <v>527</v>
      </c>
      <c r="E145" s="85" t="s">
        <v>527</v>
      </c>
      <c r="I145" s="87">
        <v>-109</v>
      </c>
    </row>
    <row r="146" spans="2:9" x14ac:dyDescent="0.2">
      <c r="B146" s="89">
        <v>-346</v>
      </c>
      <c r="C146" s="108" t="s">
        <v>526</v>
      </c>
      <c r="D146" s="109"/>
      <c r="E146" s="108" t="s">
        <v>526</v>
      </c>
      <c r="F146" s="109"/>
      <c r="G146" s="109"/>
      <c r="H146" s="109"/>
      <c r="I146" s="92">
        <v>-34</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751</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257</v>
      </c>
      <c r="D11" s="81" t="s">
        <v>645</v>
      </c>
      <c r="E11" s="85" t="s">
        <v>644</v>
      </c>
      <c r="F11" s="82"/>
      <c r="G11" s="83" t="s">
        <v>643</v>
      </c>
      <c r="H11" s="86" t="s">
        <v>642</v>
      </c>
      <c r="I11" s="87">
        <f>I12+I13</f>
        <v>589</v>
      </c>
    </row>
    <row r="12" spans="2:14" x14ac:dyDescent="0.2">
      <c r="B12" s="84">
        <f>I11-B11</f>
        <v>332</v>
      </c>
      <c r="D12" s="85" t="s">
        <v>632</v>
      </c>
      <c r="E12" s="66" t="s">
        <v>631</v>
      </c>
      <c r="F12" s="82"/>
      <c r="G12" s="88" t="s">
        <v>641</v>
      </c>
      <c r="H12" s="83"/>
      <c r="I12" s="87">
        <v>589</v>
      </c>
    </row>
    <row r="13" spans="2:14" x14ac:dyDescent="0.2">
      <c r="B13" s="84">
        <v>117</v>
      </c>
      <c r="D13" s="81" t="s">
        <v>640</v>
      </c>
      <c r="E13" s="85" t="s">
        <v>564</v>
      </c>
      <c r="F13" s="82"/>
      <c r="G13" s="88" t="s">
        <v>639</v>
      </c>
      <c r="I13" s="87">
        <v>0</v>
      </c>
    </row>
    <row r="14" spans="2:14" x14ac:dyDescent="0.2">
      <c r="B14" s="84">
        <f>B12-B13</f>
        <v>215</v>
      </c>
      <c r="D14" s="81" t="s">
        <v>638</v>
      </c>
      <c r="E14" s="66" t="s">
        <v>637</v>
      </c>
      <c r="F14" s="82"/>
      <c r="G14" s="88"/>
      <c r="H14" s="83"/>
      <c r="I14" s="87"/>
    </row>
    <row r="15" spans="2:14" ht="7.15" customHeight="1" x14ac:dyDescent="0.2">
      <c r="B15" s="84"/>
      <c r="F15" s="82"/>
      <c r="G15" s="83"/>
      <c r="H15" s="83"/>
      <c r="I15" s="87"/>
    </row>
    <row r="16" spans="2:14" x14ac:dyDescent="0.2">
      <c r="B16" s="89">
        <f>B11+B12</f>
        <v>589</v>
      </c>
      <c r="C16" s="78"/>
      <c r="D16" s="90" t="s">
        <v>553</v>
      </c>
      <c r="E16" s="78"/>
      <c r="F16" s="91"/>
      <c r="G16" s="90" t="s">
        <v>553</v>
      </c>
      <c r="H16" s="78"/>
      <c r="I16" s="92">
        <f>I11</f>
        <v>589</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332</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332</v>
      </c>
      <c r="D33" s="85" t="s">
        <v>621</v>
      </c>
      <c r="E33" s="66" t="s">
        <v>620</v>
      </c>
      <c r="F33" s="82"/>
      <c r="G33" s="83"/>
      <c r="H33" s="83"/>
      <c r="I33" s="87"/>
    </row>
    <row r="34" spans="2:9" x14ac:dyDescent="0.2">
      <c r="B34" s="84"/>
      <c r="F34" s="82"/>
      <c r="G34" s="83"/>
      <c r="H34" s="83"/>
      <c r="I34" s="87"/>
    </row>
    <row r="35" spans="2:9" x14ac:dyDescent="0.2">
      <c r="B35" s="89">
        <f>B26+B31+B32+B33</f>
        <v>332</v>
      </c>
      <c r="C35" s="78"/>
      <c r="D35" s="90" t="s">
        <v>553</v>
      </c>
      <c r="E35" s="78"/>
      <c r="F35" s="91"/>
      <c r="G35" s="90" t="s">
        <v>553</v>
      </c>
      <c r="H35" s="78"/>
      <c r="I35" s="92">
        <f>I26</f>
        <v>332</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332</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332</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332</v>
      </c>
      <c r="C52" s="78"/>
      <c r="D52" s="78" t="s">
        <v>553</v>
      </c>
      <c r="E52" s="78"/>
      <c r="F52" s="91"/>
      <c r="G52" s="78" t="s">
        <v>553</v>
      </c>
      <c r="H52" s="78"/>
      <c r="I52" s="92">
        <f>I42+I43+I50</f>
        <v>332</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11</v>
      </c>
      <c r="D59" s="81" t="s">
        <v>609</v>
      </c>
      <c r="E59" s="86" t="s">
        <v>608</v>
      </c>
      <c r="F59" s="82"/>
      <c r="G59" s="88" t="s">
        <v>607</v>
      </c>
      <c r="H59" s="66" t="s">
        <v>606</v>
      </c>
      <c r="I59" s="87">
        <f>+B49</f>
        <v>332</v>
      </c>
    </row>
    <row r="60" spans="2:9" x14ac:dyDescent="0.2">
      <c r="B60" s="84">
        <v>11</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321</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332</v>
      </c>
      <c r="C70" s="78"/>
      <c r="D70" s="78" t="s">
        <v>553</v>
      </c>
      <c r="E70" s="78"/>
      <c r="F70" s="91"/>
      <c r="G70" s="78" t="s">
        <v>553</v>
      </c>
      <c r="H70" s="78"/>
      <c r="I70" s="92">
        <f>I59+I60+I63</f>
        <v>332</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321</v>
      </c>
    </row>
    <row r="78" spans="2:9" x14ac:dyDescent="0.2">
      <c r="B78" s="84"/>
      <c r="E78" s="85" t="s">
        <v>585</v>
      </c>
      <c r="F78" s="82"/>
      <c r="G78" s="88"/>
      <c r="H78" s="85"/>
      <c r="I78" s="87"/>
    </row>
    <row r="79" spans="2:9" x14ac:dyDescent="0.2">
      <c r="B79" s="84">
        <f>I82-B77</f>
        <v>321</v>
      </c>
      <c r="D79" s="85" t="s">
        <v>580</v>
      </c>
      <c r="E79" s="68" t="s">
        <v>584</v>
      </c>
      <c r="F79" s="82"/>
      <c r="G79" s="83"/>
      <c r="H79" s="83"/>
      <c r="I79" s="87"/>
    </row>
    <row r="80" spans="2:9" x14ac:dyDescent="0.2">
      <c r="B80" s="84">
        <f>B79-B13</f>
        <v>204</v>
      </c>
      <c r="D80" s="85" t="s">
        <v>583</v>
      </c>
      <c r="E80" s="66" t="s">
        <v>579</v>
      </c>
      <c r="F80" s="82"/>
      <c r="G80" s="83"/>
      <c r="H80" s="83"/>
      <c r="I80" s="87"/>
    </row>
    <row r="81" spans="2:9" x14ac:dyDescent="0.2">
      <c r="B81" s="84"/>
      <c r="F81" s="82"/>
      <c r="G81" s="83"/>
      <c r="H81" s="83"/>
      <c r="I81" s="87"/>
    </row>
    <row r="82" spans="2:9" x14ac:dyDescent="0.2">
      <c r="B82" s="89">
        <f>B77+B79</f>
        <v>321</v>
      </c>
      <c r="C82" s="78"/>
      <c r="D82" s="78" t="s">
        <v>553</v>
      </c>
      <c r="E82" s="78"/>
      <c r="F82" s="91"/>
      <c r="G82" s="78" t="s">
        <v>553</v>
      </c>
      <c r="H82" s="78"/>
      <c r="I82" s="92">
        <f>I77</f>
        <v>321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204</v>
      </c>
      <c r="D92" s="85" t="s">
        <v>567</v>
      </c>
      <c r="E92" s="66" t="s">
        <v>566</v>
      </c>
      <c r="F92" s="82"/>
      <c r="G92" s="85" t="s">
        <v>580</v>
      </c>
      <c r="H92" s="66" t="s">
        <v>579</v>
      </c>
      <c r="I92" s="87">
        <f>+B80</f>
        <v>204</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204</v>
      </c>
      <c r="C99" s="78"/>
      <c r="D99" s="78" t="s">
        <v>553</v>
      </c>
      <c r="E99" s="78"/>
      <c r="F99" s="91"/>
      <c r="G99" s="78" t="s">
        <v>553</v>
      </c>
      <c r="H99" s="78"/>
      <c r="I99" s="92">
        <f>I92+I93+I96</f>
        <v>204</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-117</v>
      </c>
      <c r="D108" s="85" t="s">
        <v>565</v>
      </c>
      <c r="E108" s="86" t="s">
        <v>564</v>
      </c>
      <c r="F108" s="82"/>
      <c r="G108" s="85"/>
      <c r="H108" s="67" t="s">
        <v>563</v>
      </c>
      <c r="I108" s="87">
        <f>B92</f>
        <v>204</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321</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204</v>
      </c>
      <c r="C115" s="78"/>
      <c r="D115" s="78" t="s">
        <v>553</v>
      </c>
      <c r="E115" s="106"/>
      <c r="F115" s="91"/>
      <c r="G115" s="78" t="s">
        <v>553</v>
      </c>
      <c r="H115" s="78"/>
      <c r="I115" s="92">
        <f>I108</f>
        <v>204</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321</v>
      </c>
    </row>
    <row r="123" spans="2:9" ht="15" x14ac:dyDescent="0.2">
      <c r="B123" s="84">
        <f>B125+B128+B131+B134+B137+B142+B143+B144</f>
        <v>204</v>
      </c>
      <c r="C123" s="79"/>
      <c r="D123" s="58"/>
      <c r="E123" s="85" t="s">
        <v>548</v>
      </c>
      <c r="F123" s="58"/>
      <c r="G123" s="58"/>
      <c r="H123" s="58"/>
      <c r="I123" s="87">
        <f>I125+I128+I131+I134+I137+I142+I143+I144</f>
        <v>-117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267</v>
      </c>
      <c r="E128" s="85" t="s">
        <v>544</v>
      </c>
      <c r="I128" s="87">
        <f>I129+I130</f>
        <v>0</v>
      </c>
    </row>
    <row r="129" spans="2:9" x14ac:dyDescent="0.2">
      <c r="B129" s="84">
        <v>267</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-12</v>
      </c>
    </row>
    <row r="135" spans="2:9" x14ac:dyDescent="0.2">
      <c r="B135" s="84">
        <v>0</v>
      </c>
      <c r="E135" s="85" t="s">
        <v>537</v>
      </c>
      <c r="I135" s="87">
        <v>0</v>
      </c>
    </row>
    <row r="136" spans="2:9" x14ac:dyDescent="0.2">
      <c r="B136" s="84">
        <v>0</v>
      </c>
      <c r="E136" s="85" t="s">
        <v>536</v>
      </c>
      <c r="I136" s="87">
        <v>-12</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-63</v>
      </c>
      <c r="C144" s="85" t="s">
        <v>528</v>
      </c>
      <c r="E144" s="85" t="s">
        <v>528</v>
      </c>
      <c r="I144" s="87">
        <f>I145+I146</f>
        <v>-105</v>
      </c>
    </row>
    <row r="145" spans="2:9" x14ac:dyDescent="0.2">
      <c r="B145" s="84">
        <v>-30</v>
      </c>
      <c r="C145" s="85" t="s">
        <v>527</v>
      </c>
      <c r="E145" s="85" t="s">
        <v>527</v>
      </c>
      <c r="I145" s="87">
        <v>-92</v>
      </c>
    </row>
    <row r="146" spans="2:9" x14ac:dyDescent="0.2">
      <c r="B146" s="89">
        <v>-33</v>
      </c>
      <c r="C146" s="108" t="s">
        <v>526</v>
      </c>
      <c r="D146" s="109"/>
      <c r="E146" s="108" t="s">
        <v>526</v>
      </c>
      <c r="F146" s="109"/>
      <c r="G146" s="109"/>
      <c r="H146" s="109"/>
      <c r="I146" s="92">
        <v>-13</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752</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0</v>
      </c>
      <c r="D11" s="81" t="s">
        <v>645</v>
      </c>
      <c r="E11" s="85" t="s">
        <v>644</v>
      </c>
      <c r="F11" s="82"/>
      <c r="G11" s="83" t="s">
        <v>643</v>
      </c>
      <c r="H11" s="86" t="s">
        <v>642</v>
      </c>
      <c r="I11" s="87">
        <f>I12+I13</f>
        <v>0</v>
      </c>
    </row>
    <row r="12" spans="2:14" x14ac:dyDescent="0.2">
      <c r="B12" s="84">
        <f>I11-B11</f>
        <v>0</v>
      </c>
      <c r="D12" s="85" t="s">
        <v>632</v>
      </c>
      <c r="E12" s="66" t="s">
        <v>631</v>
      </c>
      <c r="F12" s="82"/>
      <c r="G12" s="88" t="s">
        <v>641</v>
      </c>
      <c r="H12" s="83"/>
      <c r="I12" s="87">
        <v>0</v>
      </c>
    </row>
    <row r="13" spans="2:14" x14ac:dyDescent="0.2">
      <c r="B13" s="84">
        <v>0</v>
      </c>
      <c r="D13" s="81" t="s">
        <v>640</v>
      </c>
      <c r="E13" s="85" t="s">
        <v>564</v>
      </c>
      <c r="F13" s="82"/>
      <c r="G13" s="88" t="s">
        <v>639</v>
      </c>
      <c r="I13" s="87">
        <v>0</v>
      </c>
    </row>
    <row r="14" spans="2:14" x14ac:dyDescent="0.2">
      <c r="B14" s="84">
        <f>B12-B13</f>
        <v>0</v>
      </c>
      <c r="D14" s="81" t="s">
        <v>638</v>
      </c>
      <c r="E14" s="66" t="s">
        <v>637</v>
      </c>
      <c r="F14" s="82"/>
      <c r="G14" s="88"/>
      <c r="H14" s="83"/>
      <c r="I14" s="87"/>
    </row>
    <row r="15" spans="2:14" ht="7.15" customHeight="1" x14ac:dyDescent="0.2">
      <c r="B15" s="84"/>
      <c r="F15" s="82"/>
      <c r="G15" s="83"/>
      <c r="H15" s="83"/>
      <c r="I15" s="87"/>
    </row>
    <row r="16" spans="2:14" x14ac:dyDescent="0.2">
      <c r="B16" s="89">
        <f>B11+B12</f>
        <v>0</v>
      </c>
      <c r="C16" s="78"/>
      <c r="D16" s="90" t="s">
        <v>553</v>
      </c>
      <c r="E16" s="78"/>
      <c r="F16" s="91"/>
      <c r="G16" s="90" t="s">
        <v>553</v>
      </c>
      <c r="H16" s="78"/>
      <c r="I16" s="92">
        <f>I11</f>
        <v>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0</v>
      </c>
      <c r="D26" s="81" t="s">
        <v>634</v>
      </c>
      <c r="E26" s="85" t="s">
        <v>633</v>
      </c>
      <c r="F26" s="82"/>
      <c r="G26" s="88" t="s">
        <v>632</v>
      </c>
      <c r="H26" s="68" t="s">
        <v>631</v>
      </c>
      <c r="I26" s="87">
        <f>+B12</f>
        <v>0</v>
      </c>
    </row>
    <row r="27" spans="2:9" x14ac:dyDescent="0.2">
      <c r="B27" s="84">
        <v>0</v>
      </c>
      <c r="D27" s="85" t="s">
        <v>630</v>
      </c>
      <c r="F27" s="82"/>
      <c r="G27" s="83"/>
      <c r="H27" s="83"/>
      <c r="I27" s="87"/>
    </row>
    <row r="28" spans="2:9" x14ac:dyDescent="0.2">
      <c r="B28" s="84">
        <f>B29+B30</f>
        <v>0</v>
      </c>
      <c r="D28" s="85" t="s">
        <v>629</v>
      </c>
      <c r="F28" s="82"/>
      <c r="G28" s="83"/>
      <c r="H28" s="83"/>
      <c r="I28" s="87"/>
    </row>
    <row r="29" spans="2:9" x14ac:dyDescent="0.2">
      <c r="B29" s="84">
        <v>0</v>
      </c>
      <c r="D29" s="85" t="s">
        <v>628</v>
      </c>
      <c r="F29" s="82"/>
      <c r="G29" s="83"/>
      <c r="H29" s="83"/>
      <c r="I29" s="87"/>
    </row>
    <row r="30" spans="2:9" x14ac:dyDescent="0.2">
      <c r="B30" s="84">
        <v>0</v>
      </c>
      <c r="D30" s="85" t="s">
        <v>627</v>
      </c>
      <c r="F30" s="82"/>
      <c r="G30" s="83"/>
      <c r="H30" s="83"/>
      <c r="I30" s="87"/>
    </row>
    <row r="31" spans="2:9" ht="12.75" customHeight="1" x14ac:dyDescent="0.2">
      <c r="B31" s="84">
        <v>0</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0</v>
      </c>
      <c r="D33" s="85" t="s">
        <v>621</v>
      </c>
      <c r="E33" s="66" t="s">
        <v>620</v>
      </c>
      <c r="F33" s="82"/>
      <c r="G33" s="83"/>
      <c r="H33" s="83"/>
      <c r="I33" s="87"/>
    </row>
    <row r="34" spans="2:9" x14ac:dyDescent="0.2">
      <c r="B34" s="84"/>
      <c r="F34" s="82"/>
      <c r="G34" s="83"/>
      <c r="H34" s="83"/>
      <c r="I34" s="87"/>
    </row>
    <row r="35" spans="2:9" x14ac:dyDescent="0.2">
      <c r="B35" s="89">
        <f>B26+B31+B32+B33</f>
        <v>0</v>
      </c>
      <c r="C35" s="78"/>
      <c r="D35" s="90" t="s">
        <v>553</v>
      </c>
      <c r="E35" s="78"/>
      <c r="F35" s="91"/>
      <c r="G35" s="90" t="s">
        <v>553</v>
      </c>
      <c r="H35" s="78"/>
      <c r="I35" s="92">
        <f>I26</f>
        <v>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0</v>
      </c>
      <c r="D42" s="81" t="s">
        <v>619</v>
      </c>
      <c r="E42" s="88" t="s">
        <v>618</v>
      </c>
      <c r="F42" s="82"/>
      <c r="G42" s="85" t="s">
        <v>621</v>
      </c>
      <c r="H42" s="66" t="s">
        <v>620</v>
      </c>
      <c r="I42" s="87">
        <f>+B33</f>
        <v>0</v>
      </c>
    </row>
    <row r="43" spans="2:9" ht="15" x14ac:dyDescent="0.2">
      <c r="B43" s="84">
        <v>0</v>
      </c>
      <c r="C43" s="58"/>
      <c r="D43" s="95" t="s">
        <v>617</v>
      </c>
      <c r="F43" s="62"/>
      <c r="G43" s="79" t="s">
        <v>619</v>
      </c>
      <c r="H43" s="96" t="s">
        <v>618</v>
      </c>
      <c r="I43" s="87">
        <f>I44+I45+I47+I48+I49</f>
        <v>0</v>
      </c>
    </row>
    <row r="44" spans="2:9" x14ac:dyDescent="0.2">
      <c r="B44" s="84">
        <v>0</v>
      </c>
      <c r="D44" s="85" t="s">
        <v>616</v>
      </c>
      <c r="F44" s="82"/>
      <c r="G44" s="95" t="s">
        <v>617</v>
      </c>
      <c r="I44" s="87">
        <v>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0</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0</v>
      </c>
      <c r="C52" s="78"/>
      <c r="D52" s="78" t="s">
        <v>553</v>
      </c>
      <c r="E52" s="78"/>
      <c r="F52" s="91"/>
      <c r="G52" s="78" t="s">
        <v>553</v>
      </c>
      <c r="H52" s="78"/>
      <c r="I52" s="92">
        <f>I42+I43+I50</f>
        <v>0</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0</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0</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0</v>
      </c>
      <c r="D67" s="85" t="s">
        <v>593</v>
      </c>
      <c r="F67" s="82"/>
      <c r="G67" s="83"/>
      <c r="H67" s="83"/>
      <c r="I67" s="87"/>
    </row>
    <row r="68" spans="2:9" x14ac:dyDescent="0.2">
      <c r="B68" s="84">
        <f>I70-B59-B62-B64</f>
        <v>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0</v>
      </c>
      <c r="C70" s="78"/>
      <c r="D70" s="78" t="s">
        <v>553</v>
      </c>
      <c r="E70" s="78"/>
      <c r="F70" s="91"/>
      <c r="G70" s="78" t="s">
        <v>553</v>
      </c>
      <c r="H70" s="78"/>
      <c r="I70" s="92">
        <f>I59+I60+I63</f>
        <v>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0</v>
      </c>
    </row>
    <row r="78" spans="2:9" x14ac:dyDescent="0.2">
      <c r="B78" s="84"/>
      <c r="E78" s="85" t="s">
        <v>585</v>
      </c>
      <c r="F78" s="82"/>
      <c r="G78" s="88"/>
      <c r="H78" s="85"/>
      <c r="I78" s="87"/>
    </row>
    <row r="79" spans="2:9" x14ac:dyDescent="0.2">
      <c r="B79" s="84">
        <f>I82-B77</f>
        <v>0</v>
      </c>
      <c r="D79" s="85" t="s">
        <v>580</v>
      </c>
      <c r="E79" s="68" t="s">
        <v>584</v>
      </c>
      <c r="F79" s="82"/>
      <c r="G79" s="83"/>
      <c r="H79" s="83"/>
      <c r="I79" s="87"/>
    </row>
    <row r="80" spans="2:9" x14ac:dyDescent="0.2">
      <c r="B80" s="84">
        <f>B79-B13</f>
        <v>0</v>
      </c>
      <c r="D80" s="85" t="s">
        <v>583</v>
      </c>
      <c r="E80" s="66" t="s">
        <v>579</v>
      </c>
      <c r="F80" s="82"/>
      <c r="G80" s="83"/>
      <c r="H80" s="83"/>
      <c r="I80" s="87"/>
    </row>
    <row r="81" spans="2:9" x14ac:dyDescent="0.2">
      <c r="B81" s="84"/>
      <c r="F81" s="82"/>
      <c r="G81" s="83"/>
      <c r="H81" s="83"/>
      <c r="I81" s="87"/>
    </row>
    <row r="82" spans="2:9" x14ac:dyDescent="0.2">
      <c r="B82" s="89">
        <f>B77+B79</f>
        <v>0</v>
      </c>
      <c r="C82" s="78"/>
      <c r="D82" s="78" t="s">
        <v>553</v>
      </c>
      <c r="E82" s="78"/>
      <c r="F82" s="91"/>
      <c r="G82" s="78" t="s">
        <v>553</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0</v>
      </c>
      <c r="D92" s="85" t="s">
        <v>567</v>
      </c>
      <c r="E92" s="66" t="s">
        <v>566</v>
      </c>
      <c r="F92" s="82"/>
      <c r="G92" s="85" t="s">
        <v>580</v>
      </c>
      <c r="H92" s="66" t="s">
        <v>579</v>
      </c>
      <c r="I92" s="87">
        <f>+B80</f>
        <v>0</v>
      </c>
    </row>
    <row r="93" spans="2:9" x14ac:dyDescent="0.2">
      <c r="B93" s="84"/>
      <c r="E93" s="68" t="s">
        <v>563</v>
      </c>
      <c r="F93" s="82"/>
      <c r="G93" s="88" t="s">
        <v>578</v>
      </c>
      <c r="H93" s="81" t="s">
        <v>577</v>
      </c>
      <c r="I93" s="87">
        <f>I94+I95</f>
        <v>0</v>
      </c>
    </row>
    <row r="94" spans="2:9" x14ac:dyDescent="0.2">
      <c r="B94" s="84"/>
      <c r="E94" s="85"/>
      <c r="F94" s="82"/>
      <c r="G94" s="88" t="s">
        <v>576</v>
      </c>
      <c r="I94" s="87">
        <v>0</v>
      </c>
    </row>
    <row r="95" spans="2:9" x14ac:dyDescent="0.2">
      <c r="B95" s="84"/>
      <c r="E95" s="85"/>
      <c r="F95" s="82"/>
      <c r="G95" s="88" t="s">
        <v>575</v>
      </c>
      <c r="I95" s="87">
        <v>0</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0</v>
      </c>
      <c r="C99" s="78"/>
      <c r="D99" s="78" t="s">
        <v>553</v>
      </c>
      <c r="E99" s="78"/>
      <c r="F99" s="91"/>
      <c r="G99" s="78" t="s">
        <v>553</v>
      </c>
      <c r="H99" s="78"/>
      <c r="I99" s="92">
        <f>I92+I93+I96</f>
        <v>0</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0</v>
      </c>
      <c r="D106" s="85" t="s">
        <v>570</v>
      </c>
      <c r="E106" s="103" t="s">
        <v>569</v>
      </c>
      <c r="F106" s="82"/>
      <c r="G106" s="83"/>
      <c r="H106" s="83"/>
      <c r="I106" s="82"/>
    </row>
    <row r="107" spans="2:9" x14ac:dyDescent="0.2">
      <c r="B107" s="84">
        <v>0</v>
      </c>
      <c r="D107" s="85" t="s">
        <v>568</v>
      </c>
      <c r="E107" s="85"/>
      <c r="F107" s="82"/>
      <c r="G107" s="85" t="s">
        <v>567</v>
      </c>
      <c r="H107" s="68" t="s">
        <v>566</v>
      </c>
      <c r="I107" s="87"/>
    </row>
    <row r="108" spans="2:9" x14ac:dyDescent="0.2">
      <c r="B108" s="84">
        <f>-B13</f>
        <v>0</v>
      </c>
      <c r="D108" s="85" t="s">
        <v>565</v>
      </c>
      <c r="E108" s="86" t="s">
        <v>564</v>
      </c>
      <c r="F108" s="82"/>
      <c r="G108" s="85"/>
      <c r="H108" s="67" t="s">
        <v>563</v>
      </c>
      <c r="I108" s="87">
        <f>B92</f>
        <v>0</v>
      </c>
    </row>
    <row r="109" spans="2:9" x14ac:dyDescent="0.2">
      <c r="B109" s="84">
        <v>0</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0</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0</v>
      </c>
      <c r="C115" s="78"/>
      <c r="D115" s="78" t="s">
        <v>553</v>
      </c>
      <c r="E115" s="106"/>
      <c r="F115" s="91"/>
      <c r="G115" s="78" t="s">
        <v>553</v>
      </c>
      <c r="H115" s="78"/>
      <c r="I115" s="92">
        <f>I108</f>
        <v>0</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0</v>
      </c>
    </row>
    <row r="123" spans="2:9" ht="15" x14ac:dyDescent="0.2">
      <c r="B123" s="84">
        <f>B125+B128+B131+B134+B137+B142+B143+B144</f>
        <v>0</v>
      </c>
      <c r="C123" s="79"/>
      <c r="D123" s="58"/>
      <c r="E123" s="85" t="s">
        <v>548</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0</v>
      </c>
      <c r="E128" s="85" t="s">
        <v>544</v>
      </c>
      <c r="I128" s="87">
        <f>I129+I130</f>
        <v>0</v>
      </c>
    </row>
    <row r="129" spans="2:9" x14ac:dyDescent="0.2">
      <c r="B129" s="84">
        <v>0</v>
      </c>
      <c r="E129" s="85" t="s">
        <v>543</v>
      </c>
      <c r="I129" s="87">
        <v>0</v>
      </c>
    </row>
    <row r="130" spans="2:9" x14ac:dyDescent="0.2">
      <c r="B130" s="84">
        <v>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0</v>
      </c>
      <c r="E134" s="85" t="s">
        <v>538</v>
      </c>
      <c r="I134" s="87">
        <f>I135+I136</f>
        <v>0</v>
      </c>
    </row>
    <row r="135" spans="2:9" x14ac:dyDescent="0.2">
      <c r="B135" s="84">
        <v>0</v>
      </c>
      <c r="E135" s="85" t="s">
        <v>537</v>
      </c>
      <c r="I135" s="87">
        <v>0</v>
      </c>
    </row>
    <row r="136" spans="2:9" x14ac:dyDescent="0.2">
      <c r="B136" s="84">
        <v>0</v>
      </c>
      <c r="E136" s="85" t="s">
        <v>536</v>
      </c>
      <c r="I136" s="87">
        <v>0</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0</v>
      </c>
      <c r="C144" s="85" t="s">
        <v>528</v>
      </c>
      <c r="E144" s="85" t="s">
        <v>528</v>
      </c>
      <c r="I144" s="87">
        <f>I145+I146</f>
        <v>0</v>
      </c>
    </row>
    <row r="145" spans="2:9" x14ac:dyDescent="0.2">
      <c r="B145" s="84">
        <v>0</v>
      </c>
      <c r="C145" s="85" t="s">
        <v>527</v>
      </c>
      <c r="E145" s="85" t="s">
        <v>527</v>
      </c>
      <c r="I145" s="87">
        <v>0</v>
      </c>
    </row>
    <row r="146" spans="2:9" x14ac:dyDescent="0.2">
      <c r="B146" s="89">
        <v>0</v>
      </c>
      <c r="C146" s="108" t="s">
        <v>526</v>
      </c>
      <c r="D146" s="109"/>
      <c r="E146" s="108" t="s">
        <v>526</v>
      </c>
      <c r="F146" s="109"/>
      <c r="G146" s="109"/>
      <c r="H146" s="109"/>
      <c r="I146" s="92">
        <v>0</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754</v>
      </c>
      <c r="D3" s="128"/>
      <c r="E3" s="132"/>
      <c r="F3" s="128"/>
      <c r="G3" s="128"/>
      <c r="H3" s="128"/>
      <c r="I3" s="128"/>
      <c r="J3" s="128"/>
      <c r="K3" s="128"/>
      <c r="L3" s="128"/>
      <c r="M3" s="128"/>
      <c r="N3" s="133"/>
    </row>
    <row r="4" spans="2:14" s="131" customFormat="1" ht="15" customHeight="1" x14ac:dyDescent="0.25">
      <c r="B4" s="76" t="s">
        <v>753</v>
      </c>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84569</v>
      </c>
      <c r="D11" s="81" t="s">
        <v>645</v>
      </c>
      <c r="E11" s="85" t="s">
        <v>644</v>
      </c>
      <c r="F11" s="82"/>
      <c r="G11" s="83" t="s">
        <v>643</v>
      </c>
      <c r="H11" s="86" t="s">
        <v>642</v>
      </c>
      <c r="I11" s="87">
        <f>I12+I13</f>
        <v>92073</v>
      </c>
    </row>
    <row r="12" spans="2:14" x14ac:dyDescent="0.2">
      <c r="B12" s="84">
        <f>I11-B11</f>
        <v>7504</v>
      </c>
      <c r="D12" s="85" t="s">
        <v>632</v>
      </c>
      <c r="E12" s="66" t="s">
        <v>631</v>
      </c>
      <c r="F12" s="82"/>
      <c r="G12" s="88" t="s">
        <v>641</v>
      </c>
      <c r="H12" s="83"/>
      <c r="I12" s="87">
        <v>92073</v>
      </c>
    </row>
    <row r="13" spans="2:14" x14ac:dyDescent="0.2">
      <c r="B13" s="84">
        <v>398</v>
      </c>
      <c r="D13" s="81" t="s">
        <v>640</v>
      </c>
      <c r="E13" s="85" t="s">
        <v>564</v>
      </c>
      <c r="F13" s="82"/>
      <c r="G13" s="88" t="s">
        <v>639</v>
      </c>
      <c r="I13" s="87">
        <v>0</v>
      </c>
    </row>
    <row r="14" spans="2:14" x14ac:dyDescent="0.2">
      <c r="B14" s="84">
        <f>B12-B13</f>
        <v>7106</v>
      </c>
      <c r="D14" s="81" t="s">
        <v>638</v>
      </c>
      <c r="E14" s="66" t="s">
        <v>637</v>
      </c>
      <c r="F14" s="82"/>
      <c r="G14" s="88"/>
      <c r="H14" s="83"/>
      <c r="I14" s="87"/>
    </row>
    <row r="15" spans="2:14" ht="7.15" customHeight="1" x14ac:dyDescent="0.2">
      <c r="B15" s="84"/>
      <c r="F15" s="82"/>
      <c r="G15" s="83"/>
      <c r="H15" s="83"/>
      <c r="I15" s="87"/>
    </row>
    <row r="16" spans="2:14" x14ac:dyDescent="0.2">
      <c r="B16" s="89">
        <f>B11+B12</f>
        <v>92073</v>
      </c>
      <c r="C16" s="78"/>
      <c r="D16" s="90" t="s">
        <v>553</v>
      </c>
      <c r="E16" s="78"/>
      <c r="F16" s="91"/>
      <c r="G16" s="90" t="s">
        <v>553</v>
      </c>
      <c r="H16" s="78"/>
      <c r="I16" s="92">
        <f>I11</f>
        <v>92073</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6950</v>
      </c>
      <c r="D26" s="81" t="s">
        <v>634</v>
      </c>
      <c r="E26" s="85" t="s">
        <v>633</v>
      </c>
      <c r="F26" s="82"/>
      <c r="G26" s="88" t="s">
        <v>632</v>
      </c>
      <c r="H26" s="68" t="s">
        <v>631</v>
      </c>
      <c r="I26" s="87">
        <f>+B12</f>
        <v>7504</v>
      </c>
    </row>
    <row r="27" spans="2:9" x14ac:dyDescent="0.2">
      <c r="B27" s="84">
        <v>5285</v>
      </c>
      <c r="D27" s="85" t="s">
        <v>630</v>
      </c>
      <c r="F27" s="82"/>
      <c r="G27" s="83"/>
      <c r="H27" s="83"/>
      <c r="I27" s="87"/>
    </row>
    <row r="28" spans="2:9" x14ac:dyDescent="0.2">
      <c r="B28" s="84">
        <f>B29+B30</f>
        <v>1665</v>
      </c>
      <c r="D28" s="85" t="s">
        <v>629</v>
      </c>
      <c r="F28" s="82"/>
      <c r="G28" s="83"/>
      <c r="H28" s="83"/>
      <c r="I28" s="87"/>
    </row>
    <row r="29" spans="2:9" x14ac:dyDescent="0.2">
      <c r="B29" s="84">
        <v>1665</v>
      </c>
      <c r="D29" s="85" t="s">
        <v>628</v>
      </c>
      <c r="F29" s="82"/>
      <c r="G29" s="83"/>
      <c r="H29" s="83"/>
      <c r="I29" s="87"/>
    </row>
    <row r="30" spans="2:9" x14ac:dyDescent="0.2">
      <c r="B30" s="84">
        <v>0</v>
      </c>
      <c r="D30" s="85" t="s">
        <v>627</v>
      </c>
      <c r="F30" s="82"/>
      <c r="G30" s="83"/>
      <c r="H30" s="83"/>
      <c r="I30" s="87"/>
    </row>
    <row r="31" spans="2:9" ht="12.75" customHeight="1" x14ac:dyDescent="0.2">
      <c r="B31" s="84">
        <v>728</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-174</v>
      </c>
      <c r="D33" s="85" t="s">
        <v>621</v>
      </c>
      <c r="E33" s="66" t="s">
        <v>620</v>
      </c>
      <c r="F33" s="82"/>
      <c r="G33" s="83"/>
      <c r="H33" s="83"/>
      <c r="I33" s="87"/>
    </row>
    <row r="34" spans="2:9" x14ac:dyDescent="0.2">
      <c r="B34" s="84"/>
      <c r="F34" s="82"/>
      <c r="G34" s="83"/>
      <c r="H34" s="83"/>
      <c r="I34" s="87"/>
    </row>
    <row r="35" spans="2:9" x14ac:dyDescent="0.2">
      <c r="B35" s="89">
        <f>B26+B31+B32+B33</f>
        <v>7504</v>
      </c>
      <c r="C35" s="78"/>
      <c r="D35" s="90" t="s">
        <v>553</v>
      </c>
      <c r="E35" s="78"/>
      <c r="F35" s="91"/>
      <c r="G35" s="90" t="s">
        <v>553</v>
      </c>
      <c r="H35" s="78"/>
      <c r="I35" s="92">
        <f>I26</f>
        <v>7504</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460</v>
      </c>
      <c r="D42" s="81" t="s">
        <v>619</v>
      </c>
      <c r="E42" s="88" t="s">
        <v>618</v>
      </c>
      <c r="F42" s="82"/>
      <c r="G42" s="85" t="s">
        <v>621</v>
      </c>
      <c r="H42" s="66" t="s">
        <v>620</v>
      </c>
      <c r="I42" s="87">
        <f>+B33</f>
        <v>-174</v>
      </c>
    </row>
    <row r="43" spans="2:9" ht="15" x14ac:dyDescent="0.2">
      <c r="B43" s="84">
        <v>460</v>
      </c>
      <c r="C43" s="58"/>
      <c r="D43" s="95" t="s">
        <v>617</v>
      </c>
      <c r="F43" s="62"/>
      <c r="G43" s="79" t="s">
        <v>619</v>
      </c>
      <c r="H43" s="96" t="s">
        <v>618</v>
      </c>
      <c r="I43" s="87">
        <f>I44+I45+I47+I48+I49</f>
        <v>769</v>
      </c>
    </row>
    <row r="44" spans="2:9" x14ac:dyDescent="0.2">
      <c r="B44" s="84">
        <v>0</v>
      </c>
      <c r="D44" s="85" t="s">
        <v>616</v>
      </c>
      <c r="F44" s="82"/>
      <c r="G44" s="95" t="s">
        <v>617</v>
      </c>
      <c r="I44" s="87">
        <v>758</v>
      </c>
    </row>
    <row r="45" spans="2:9" x14ac:dyDescent="0.2">
      <c r="B45" s="84">
        <v>0</v>
      </c>
      <c r="D45" s="85" t="s">
        <v>615</v>
      </c>
      <c r="E45" s="80"/>
      <c r="F45" s="82"/>
      <c r="G45" s="85" t="s">
        <v>616</v>
      </c>
      <c r="I45" s="87">
        <v>11</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135</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595</v>
      </c>
      <c r="C52" s="78"/>
      <c r="D52" s="78" t="s">
        <v>553</v>
      </c>
      <c r="E52" s="78"/>
      <c r="F52" s="91"/>
      <c r="G52" s="78" t="s">
        <v>553</v>
      </c>
      <c r="H52" s="78"/>
      <c r="I52" s="92">
        <f>I42+I43+I50</f>
        <v>595</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0</v>
      </c>
      <c r="D59" s="81" t="s">
        <v>609</v>
      </c>
      <c r="E59" s="86" t="s">
        <v>608</v>
      </c>
      <c r="F59" s="82"/>
      <c r="G59" s="88" t="s">
        <v>607</v>
      </c>
      <c r="H59" s="66" t="s">
        <v>606</v>
      </c>
      <c r="I59" s="87">
        <f>+B49</f>
        <v>135</v>
      </c>
    </row>
    <row r="60" spans="2:9" x14ac:dyDescent="0.2">
      <c r="B60" s="84">
        <v>0</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28</v>
      </c>
      <c r="D64" s="81" t="s">
        <v>597</v>
      </c>
      <c r="E64" s="81" t="s">
        <v>596</v>
      </c>
      <c r="F64" s="82"/>
      <c r="G64" s="85" t="s">
        <v>595</v>
      </c>
      <c r="I64" s="87">
        <v>0</v>
      </c>
    </row>
    <row r="65" spans="2:9" x14ac:dyDescent="0.2">
      <c r="B65" s="84">
        <v>0</v>
      </c>
      <c r="D65" s="85" t="s">
        <v>595</v>
      </c>
      <c r="F65" s="82"/>
      <c r="G65" s="88" t="s">
        <v>594</v>
      </c>
      <c r="I65" s="87">
        <v>0</v>
      </c>
    </row>
    <row r="66" spans="2:9" x14ac:dyDescent="0.2">
      <c r="B66" s="84">
        <v>0</v>
      </c>
      <c r="D66" s="85" t="s">
        <v>594</v>
      </c>
      <c r="F66" s="82"/>
      <c r="G66" s="88" t="s">
        <v>593</v>
      </c>
      <c r="I66" s="87">
        <v>0</v>
      </c>
    </row>
    <row r="67" spans="2:9" x14ac:dyDescent="0.2">
      <c r="B67" s="84">
        <v>28</v>
      </c>
      <c r="D67" s="85" t="s">
        <v>593</v>
      </c>
      <c r="F67" s="82"/>
      <c r="G67" s="83"/>
      <c r="H67" s="83"/>
      <c r="I67" s="87"/>
    </row>
    <row r="68" spans="2:9" x14ac:dyDescent="0.2">
      <c r="B68" s="84">
        <f>I70-B59-B62-B64</f>
        <v>107</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135</v>
      </c>
      <c r="C70" s="78"/>
      <c r="D70" s="78" t="s">
        <v>553</v>
      </c>
      <c r="E70" s="78"/>
      <c r="F70" s="91"/>
      <c r="G70" s="78" t="s">
        <v>553</v>
      </c>
      <c r="H70" s="78"/>
      <c r="I70" s="92">
        <f>I59+I60+I63</f>
        <v>135</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107</v>
      </c>
    </row>
    <row r="78" spans="2:9" x14ac:dyDescent="0.2">
      <c r="B78" s="84"/>
      <c r="E78" s="85" t="s">
        <v>585</v>
      </c>
      <c r="F78" s="82"/>
      <c r="G78" s="88"/>
      <c r="H78" s="85"/>
      <c r="I78" s="87"/>
    </row>
    <row r="79" spans="2:9" x14ac:dyDescent="0.2">
      <c r="B79" s="84">
        <f>I82-B77</f>
        <v>107</v>
      </c>
      <c r="D79" s="85" t="s">
        <v>580</v>
      </c>
      <c r="E79" s="68" t="s">
        <v>584</v>
      </c>
      <c r="F79" s="82"/>
      <c r="G79" s="83"/>
      <c r="H79" s="83"/>
      <c r="I79" s="87"/>
    </row>
    <row r="80" spans="2:9" x14ac:dyDescent="0.2">
      <c r="B80" s="84">
        <f>B79-B13</f>
        <v>-291</v>
      </c>
      <c r="D80" s="85" t="s">
        <v>583</v>
      </c>
      <c r="E80" s="66" t="s">
        <v>579</v>
      </c>
      <c r="F80" s="82"/>
      <c r="G80" s="83"/>
      <c r="H80" s="83"/>
      <c r="I80" s="87"/>
    </row>
    <row r="81" spans="2:9" x14ac:dyDescent="0.2">
      <c r="B81" s="84"/>
      <c r="F81" s="82"/>
      <c r="G81" s="83"/>
      <c r="H81" s="83"/>
      <c r="I81" s="87"/>
    </row>
    <row r="82" spans="2:9" x14ac:dyDescent="0.2">
      <c r="B82" s="89">
        <f>B77+B79</f>
        <v>107</v>
      </c>
      <c r="C82" s="78"/>
      <c r="D82" s="78" t="s">
        <v>553</v>
      </c>
      <c r="E82" s="78"/>
      <c r="F82" s="91"/>
      <c r="G82" s="78" t="s">
        <v>553</v>
      </c>
      <c r="H82" s="78"/>
      <c r="I82" s="92">
        <f>I77</f>
        <v>107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648</v>
      </c>
      <c r="D92" s="85" t="s">
        <v>567</v>
      </c>
      <c r="E92" s="66" t="s">
        <v>566</v>
      </c>
      <c r="F92" s="82"/>
      <c r="G92" s="85" t="s">
        <v>580</v>
      </c>
      <c r="H92" s="66" t="s">
        <v>579</v>
      </c>
      <c r="I92" s="87">
        <f>+B80</f>
        <v>-291</v>
      </c>
    </row>
    <row r="93" spans="2:9" x14ac:dyDescent="0.2">
      <c r="B93" s="84"/>
      <c r="E93" s="68" t="s">
        <v>563</v>
      </c>
      <c r="F93" s="82"/>
      <c r="G93" s="88" t="s">
        <v>578</v>
      </c>
      <c r="H93" s="81" t="s">
        <v>577</v>
      </c>
      <c r="I93" s="87">
        <f>I94+I95</f>
        <v>1052</v>
      </c>
    </row>
    <row r="94" spans="2:9" x14ac:dyDescent="0.2">
      <c r="B94" s="84"/>
      <c r="E94" s="85"/>
      <c r="F94" s="82"/>
      <c r="G94" s="88" t="s">
        <v>576</v>
      </c>
      <c r="I94" s="87">
        <v>0</v>
      </c>
    </row>
    <row r="95" spans="2:9" x14ac:dyDescent="0.2">
      <c r="B95" s="84"/>
      <c r="E95" s="85"/>
      <c r="F95" s="82"/>
      <c r="G95" s="88" t="s">
        <v>575</v>
      </c>
      <c r="I95" s="87">
        <v>1052</v>
      </c>
    </row>
    <row r="96" spans="2:9" x14ac:dyDescent="0.2">
      <c r="B96" s="84"/>
      <c r="D96" s="85"/>
      <c r="F96" s="82"/>
      <c r="G96" s="88" t="s">
        <v>574</v>
      </c>
      <c r="H96" s="81" t="s">
        <v>573</v>
      </c>
      <c r="I96" s="87">
        <f>I97</f>
        <v>-113</v>
      </c>
    </row>
    <row r="97" spans="2:9" x14ac:dyDescent="0.2">
      <c r="B97" s="98"/>
      <c r="C97" s="99"/>
      <c r="D97" s="99"/>
      <c r="E97" s="85"/>
      <c r="F97" s="100"/>
      <c r="G97" s="88" t="s">
        <v>572</v>
      </c>
      <c r="H97" s="101"/>
      <c r="I97" s="87">
        <v>-113</v>
      </c>
    </row>
    <row r="98" spans="2:9" x14ac:dyDescent="0.2">
      <c r="B98" s="84"/>
      <c r="F98" s="82"/>
      <c r="G98" s="83"/>
      <c r="H98" s="83"/>
      <c r="I98" s="87"/>
    </row>
    <row r="99" spans="2:9" x14ac:dyDescent="0.2">
      <c r="B99" s="89">
        <f>B92</f>
        <v>648</v>
      </c>
      <c r="C99" s="78"/>
      <c r="D99" s="78" t="s">
        <v>553</v>
      </c>
      <c r="E99" s="78"/>
      <c r="F99" s="91"/>
      <c r="G99" s="78" t="s">
        <v>553</v>
      </c>
      <c r="H99" s="78"/>
      <c r="I99" s="92">
        <f>I92+I93+I96</f>
        <v>648</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902</v>
      </c>
      <c r="D106" s="85" t="s">
        <v>570</v>
      </c>
      <c r="E106" s="103" t="s">
        <v>569</v>
      </c>
      <c r="F106" s="82"/>
      <c r="G106" s="83"/>
      <c r="H106" s="83"/>
      <c r="I106" s="82"/>
    </row>
    <row r="107" spans="2:9" x14ac:dyDescent="0.2">
      <c r="B107" s="84">
        <v>1149</v>
      </c>
      <c r="D107" s="85" t="s">
        <v>568</v>
      </c>
      <c r="E107" s="85"/>
      <c r="F107" s="82"/>
      <c r="G107" s="85" t="s">
        <v>567</v>
      </c>
      <c r="H107" s="68" t="s">
        <v>566</v>
      </c>
      <c r="I107" s="87"/>
    </row>
    <row r="108" spans="2:9" x14ac:dyDescent="0.2">
      <c r="B108" s="84">
        <f>-B13</f>
        <v>-398</v>
      </c>
      <c r="D108" s="85" t="s">
        <v>565</v>
      </c>
      <c r="E108" s="86" t="s">
        <v>564</v>
      </c>
      <c r="F108" s="82"/>
      <c r="G108" s="85"/>
      <c r="H108" s="67" t="s">
        <v>563</v>
      </c>
      <c r="I108" s="87">
        <f>B92</f>
        <v>648</v>
      </c>
    </row>
    <row r="109" spans="2:9" x14ac:dyDescent="0.2">
      <c r="B109" s="84">
        <v>-247</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144</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648</v>
      </c>
      <c r="C115" s="78"/>
      <c r="D115" s="78" t="s">
        <v>553</v>
      </c>
      <c r="E115" s="106"/>
      <c r="F115" s="91"/>
      <c r="G115" s="78" t="s">
        <v>553</v>
      </c>
      <c r="H115" s="78"/>
      <c r="I115" s="92">
        <f>I108</f>
        <v>648</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144</v>
      </c>
    </row>
    <row r="123" spans="2:9" ht="15" x14ac:dyDescent="0.2">
      <c r="B123" s="84">
        <f>B125+B128+B131+B134+B137+B142+B143+B144</f>
        <v>6088</v>
      </c>
      <c r="C123" s="79"/>
      <c r="D123" s="58"/>
      <c r="E123" s="85" t="s">
        <v>548</v>
      </c>
      <c r="F123" s="58"/>
      <c r="G123" s="58"/>
      <c r="H123" s="58"/>
      <c r="I123" s="87">
        <f>I125+I128+I131+I134+I137+I142+I143+I144</f>
        <v>5944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3163</v>
      </c>
      <c r="E128" s="85" t="s">
        <v>544</v>
      </c>
      <c r="I128" s="87">
        <f>I129+I130</f>
        <v>0</v>
      </c>
    </row>
    <row r="129" spans="2:9" x14ac:dyDescent="0.2">
      <c r="B129" s="84">
        <v>3633</v>
      </c>
      <c r="E129" s="85" t="s">
        <v>543</v>
      </c>
      <c r="I129" s="87">
        <v>0</v>
      </c>
    </row>
    <row r="130" spans="2:9" x14ac:dyDescent="0.2">
      <c r="B130" s="84">
        <v>-470</v>
      </c>
      <c r="E130" s="85" t="s">
        <v>542</v>
      </c>
      <c r="I130" s="87">
        <v>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2335</v>
      </c>
      <c r="E134" s="85" t="s">
        <v>538</v>
      </c>
      <c r="I134" s="87">
        <f>I135+I136</f>
        <v>6467</v>
      </c>
    </row>
    <row r="135" spans="2:9" x14ac:dyDescent="0.2">
      <c r="B135" s="84">
        <v>-14</v>
      </c>
      <c r="E135" s="85" t="s">
        <v>537</v>
      </c>
      <c r="I135" s="87">
        <v>1271</v>
      </c>
    </row>
    <row r="136" spans="2:9" x14ac:dyDescent="0.2">
      <c r="B136" s="84">
        <v>2349</v>
      </c>
      <c r="E136" s="85" t="s">
        <v>536</v>
      </c>
      <c r="I136" s="87">
        <v>5196</v>
      </c>
    </row>
    <row r="137" spans="2:9" x14ac:dyDescent="0.2">
      <c r="B137" s="84">
        <f>B138+B141</f>
        <v>-34</v>
      </c>
      <c r="E137" s="107" t="s">
        <v>535</v>
      </c>
      <c r="I137" s="87">
        <f>I138+I141</f>
        <v>0</v>
      </c>
    </row>
    <row r="138" spans="2:9" x14ac:dyDescent="0.2">
      <c r="B138" s="84">
        <f>B139+B140</f>
        <v>-34</v>
      </c>
      <c r="E138" s="107" t="s">
        <v>534</v>
      </c>
      <c r="I138" s="87">
        <f>I139+I140</f>
        <v>0</v>
      </c>
    </row>
    <row r="139" spans="2:9" x14ac:dyDescent="0.2">
      <c r="B139" s="84">
        <v>-34</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7</v>
      </c>
    </row>
    <row r="144" spans="2:9" x14ac:dyDescent="0.2">
      <c r="B144" s="84">
        <f>B145+B146</f>
        <v>624</v>
      </c>
      <c r="C144" s="85" t="s">
        <v>528</v>
      </c>
      <c r="E144" s="85" t="s">
        <v>528</v>
      </c>
      <c r="I144" s="87">
        <f>I145+I146</f>
        <v>-530</v>
      </c>
    </row>
    <row r="145" spans="2:9" x14ac:dyDescent="0.2">
      <c r="B145" s="84">
        <v>-3531</v>
      </c>
      <c r="C145" s="85" t="s">
        <v>527</v>
      </c>
      <c r="E145" s="85" t="s">
        <v>527</v>
      </c>
      <c r="I145" s="87">
        <v>-629</v>
      </c>
    </row>
    <row r="146" spans="2:9" x14ac:dyDescent="0.2">
      <c r="B146" s="89">
        <v>4155</v>
      </c>
      <c r="C146" s="108" t="s">
        <v>526</v>
      </c>
      <c r="D146" s="109"/>
      <c r="E146" s="108" t="s">
        <v>526</v>
      </c>
      <c r="F146" s="109"/>
      <c r="G146" s="109"/>
      <c r="H146" s="109"/>
      <c r="I146" s="92">
        <v>99</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757</v>
      </c>
      <c r="D3" s="128"/>
      <c r="E3" s="132"/>
      <c r="F3" s="128"/>
      <c r="G3" s="128"/>
      <c r="H3" s="128"/>
      <c r="I3" s="128"/>
      <c r="J3" s="128"/>
      <c r="K3" s="128"/>
      <c r="L3" s="128"/>
      <c r="M3" s="128"/>
      <c r="N3" s="133"/>
    </row>
    <row r="4" spans="2:14" s="131" customFormat="1" ht="15" customHeight="1" x14ac:dyDescent="0.25">
      <c r="B4" s="76" t="s">
        <v>756</v>
      </c>
      <c r="D4" s="128"/>
      <c r="E4" s="132"/>
      <c r="F4" s="128"/>
      <c r="G4" s="128"/>
      <c r="H4" s="128"/>
      <c r="I4" s="128"/>
      <c r="J4" s="128"/>
      <c r="K4" s="128"/>
      <c r="L4" s="128"/>
      <c r="M4" s="128"/>
      <c r="N4" s="133"/>
    </row>
    <row r="5" spans="2:14" s="134" customFormat="1" ht="15" customHeight="1" x14ac:dyDescent="0.2">
      <c r="B5" s="76" t="s">
        <v>755</v>
      </c>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252372</v>
      </c>
      <c r="D11" s="81" t="s">
        <v>645</v>
      </c>
      <c r="E11" s="85" t="s">
        <v>644</v>
      </c>
      <c r="F11" s="82"/>
      <c r="G11" s="83" t="s">
        <v>643</v>
      </c>
      <c r="H11" s="86" t="s">
        <v>642</v>
      </c>
      <c r="I11" s="87">
        <f>I12+I13</f>
        <v>379495</v>
      </c>
    </row>
    <row r="12" spans="2:14" x14ac:dyDescent="0.2">
      <c r="B12" s="84">
        <f>I11-B11</f>
        <v>127123</v>
      </c>
      <c r="D12" s="85" t="s">
        <v>632</v>
      </c>
      <c r="E12" s="66" t="s">
        <v>631</v>
      </c>
      <c r="F12" s="82"/>
      <c r="G12" s="88" t="s">
        <v>641</v>
      </c>
      <c r="H12" s="83"/>
      <c r="I12" s="87">
        <v>379495</v>
      </c>
    </row>
    <row r="13" spans="2:14" x14ac:dyDescent="0.2">
      <c r="B13" s="84">
        <v>30153</v>
      </c>
      <c r="D13" s="81" t="s">
        <v>640</v>
      </c>
      <c r="E13" s="85" t="s">
        <v>564</v>
      </c>
      <c r="F13" s="82"/>
      <c r="G13" s="88" t="s">
        <v>639</v>
      </c>
      <c r="I13" s="87">
        <v>0</v>
      </c>
    </row>
    <row r="14" spans="2:14" x14ac:dyDescent="0.2">
      <c r="B14" s="84">
        <f>B12-B13</f>
        <v>96970</v>
      </c>
      <c r="D14" s="81" t="s">
        <v>638</v>
      </c>
      <c r="E14" s="66" t="s">
        <v>637</v>
      </c>
      <c r="F14" s="82"/>
      <c r="G14" s="88"/>
      <c r="H14" s="83"/>
      <c r="I14" s="87"/>
    </row>
    <row r="15" spans="2:14" ht="7.15" customHeight="1" x14ac:dyDescent="0.2">
      <c r="B15" s="84"/>
      <c r="F15" s="82"/>
      <c r="G15" s="83"/>
      <c r="H15" s="83"/>
      <c r="I15" s="87"/>
    </row>
    <row r="16" spans="2:14" x14ac:dyDescent="0.2">
      <c r="B16" s="89">
        <f>B11+B12</f>
        <v>379495</v>
      </c>
      <c r="C16" s="78"/>
      <c r="D16" s="90" t="s">
        <v>553</v>
      </c>
      <c r="E16" s="78"/>
      <c r="F16" s="91"/>
      <c r="G16" s="90" t="s">
        <v>553</v>
      </c>
      <c r="H16" s="78"/>
      <c r="I16" s="92">
        <f>I11</f>
        <v>379495</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70279</v>
      </c>
      <c r="D26" s="81" t="s">
        <v>634</v>
      </c>
      <c r="E26" s="85" t="s">
        <v>633</v>
      </c>
      <c r="F26" s="82"/>
      <c r="G26" s="88" t="s">
        <v>632</v>
      </c>
      <c r="H26" s="68" t="s">
        <v>631</v>
      </c>
      <c r="I26" s="87">
        <f>+B12</f>
        <v>127123</v>
      </c>
    </row>
    <row r="27" spans="2:9" x14ac:dyDescent="0.2">
      <c r="B27" s="84">
        <v>54637</v>
      </c>
      <c r="D27" s="85" t="s">
        <v>630</v>
      </c>
      <c r="F27" s="82"/>
      <c r="G27" s="83"/>
      <c r="H27" s="83"/>
      <c r="I27" s="87"/>
    </row>
    <row r="28" spans="2:9" x14ac:dyDescent="0.2">
      <c r="B28" s="84">
        <f>B29+B30</f>
        <v>15642</v>
      </c>
      <c r="D28" s="85" t="s">
        <v>629</v>
      </c>
      <c r="F28" s="82"/>
      <c r="G28" s="83"/>
      <c r="H28" s="83"/>
      <c r="I28" s="87"/>
    </row>
    <row r="29" spans="2:9" x14ac:dyDescent="0.2">
      <c r="B29" s="84">
        <v>15105</v>
      </c>
      <c r="D29" s="85" t="s">
        <v>628</v>
      </c>
      <c r="F29" s="82"/>
      <c r="G29" s="83"/>
      <c r="H29" s="83"/>
      <c r="I29" s="87"/>
    </row>
    <row r="30" spans="2:9" x14ac:dyDescent="0.2">
      <c r="B30" s="84">
        <v>537</v>
      </c>
      <c r="D30" s="85" t="s">
        <v>627</v>
      </c>
      <c r="F30" s="82"/>
      <c r="G30" s="83"/>
      <c r="H30" s="83"/>
      <c r="I30" s="87"/>
    </row>
    <row r="31" spans="2:9" ht="12.75" customHeight="1" x14ac:dyDescent="0.2">
      <c r="B31" s="84">
        <v>6051</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50793</v>
      </c>
      <c r="D33" s="85" t="s">
        <v>621</v>
      </c>
      <c r="E33" s="66" t="s">
        <v>620</v>
      </c>
      <c r="F33" s="82"/>
      <c r="G33" s="83"/>
      <c r="H33" s="83"/>
      <c r="I33" s="87"/>
    </row>
    <row r="34" spans="2:9" x14ac:dyDescent="0.2">
      <c r="B34" s="84"/>
      <c r="F34" s="82"/>
      <c r="G34" s="83"/>
      <c r="H34" s="83"/>
      <c r="I34" s="87"/>
    </row>
    <row r="35" spans="2:9" x14ac:dyDescent="0.2">
      <c r="B35" s="89">
        <f>B26+B31+B32+B33</f>
        <v>127123</v>
      </c>
      <c r="C35" s="78"/>
      <c r="D35" s="90" t="s">
        <v>553</v>
      </c>
      <c r="E35" s="78"/>
      <c r="F35" s="91"/>
      <c r="G35" s="90" t="s">
        <v>553</v>
      </c>
      <c r="H35" s="78"/>
      <c r="I35" s="92">
        <f>I26</f>
        <v>127123</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2371</v>
      </c>
      <c r="D42" s="81" t="s">
        <v>619</v>
      </c>
      <c r="E42" s="88" t="s">
        <v>618</v>
      </c>
      <c r="F42" s="82"/>
      <c r="G42" s="85" t="s">
        <v>621</v>
      </c>
      <c r="H42" s="66" t="s">
        <v>620</v>
      </c>
      <c r="I42" s="87">
        <f>+B33</f>
        <v>50793</v>
      </c>
    </row>
    <row r="43" spans="2:9" ht="15" x14ac:dyDescent="0.2">
      <c r="B43" s="84">
        <v>2371</v>
      </c>
      <c r="C43" s="58"/>
      <c r="D43" s="95" t="s">
        <v>617</v>
      </c>
      <c r="F43" s="62"/>
      <c r="G43" s="79" t="s">
        <v>619</v>
      </c>
      <c r="H43" s="96" t="s">
        <v>618</v>
      </c>
      <c r="I43" s="87">
        <f>I44+I45+I47+I48+I49</f>
        <v>1315</v>
      </c>
    </row>
    <row r="44" spans="2:9" x14ac:dyDescent="0.2">
      <c r="B44" s="84">
        <v>0</v>
      </c>
      <c r="D44" s="85" t="s">
        <v>616</v>
      </c>
      <c r="F44" s="82"/>
      <c r="G44" s="95" t="s">
        <v>617</v>
      </c>
      <c r="I44" s="87">
        <v>530</v>
      </c>
    </row>
    <row r="45" spans="2:9" x14ac:dyDescent="0.2">
      <c r="B45" s="84">
        <v>0</v>
      </c>
      <c r="D45" s="85" t="s">
        <v>615</v>
      </c>
      <c r="E45" s="80"/>
      <c r="F45" s="82"/>
      <c r="G45" s="85" t="s">
        <v>616</v>
      </c>
      <c r="I45" s="87">
        <v>785</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49737</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52108</v>
      </c>
      <c r="C52" s="78"/>
      <c r="D52" s="78" t="s">
        <v>553</v>
      </c>
      <c r="E52" s="78"/>
      <c r="F52" s="91"/>
      <c r="G52" s="78" t="s">
        <v>553</v>
      </c>
      <c r="H52" s="78"/>
      <c r="I52" s="92">
        <f>I42+I43+I50</f>
        <v>52108</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348</v>
      </c>
      <c r="D59" s="81" t="s">
        <v>609</v>
      </c>
      <c r="E59" s="86" t="s">
        <v>608</v>
      </c>
      <c r="F59" s="82"/>
      <c r="G59" s="88" t="s">
        <v>607</v>
      </c>
      <c r="H59" s="66" t="s">
        <v>606</v>
      </c>
      <c r="I59" s="87">
        <f>+B49</f>
        <v>49737</v>
      </c>
    </row>
    <row r="60" spans="2:9" x14ac:dyDescent="0.2">
      <c r="B60" s="84">
        <v>348</v>
      </c>
      <c r="D60" s="85" t="s">
        <v>605</v>
      </c>
      <c r="F60" s="82"/>
      <c r="G60" s="88" t="s">
        <v>604</v>
      </c>
      <c r="H60" s="85"/>
      <c r="I60" s="87">
        <f>I61+I62</f>
        <v>537</v>
      </c>
    </row>
    <row r="61" spans="2:9" x14ac:dyDescent="0.2">
      <c r="B61" s="84">
        <v>0</v>
      </c>
      <c r="D61" s="85" t="s">
        <v>603</v>
      </c>
      <c r="F61" s="82"/>
      <c r="G61" s="88" t="s">
        <v>602</v>
      </c>
      <c r="I61" s="87">
        <v>0</v>
      </c>
    </row>
    <row r="62" spans="2:9" x14ac:dyDescent="0.2">
      <c r="B62" s="84">
        <v>537</v>
      </c>
      <c r="D62" s="81" t="s">
        <v>601</v>
      </c>
      <c r="E62" s="85" t="s">
        <v>600</v>
      </c>
      <c r="F62" s="82"/>
      <c r="G62" s="88" t="s">
        <v>599</v>
      </c>
      <c r="I62" s="87">
        <v>537</v>
      </c>
    </row>
    <row r="63" spans="2:9" x14ac:dyDescent="0.2">
      <c r="B63" s="84"/>
      <c r="E63" s="85" t="s">
        <v>598</v>
      </c>
      <c r="F63" s="82"/>
      <c r="G63" s="83" t="s">
        <v>597</v>
      </c>
      <c r="H63" s="81" t="s">
        <v>596</v>
      </c>
      <c r="I63" s="87">
        <f>I64+I65+I66</f>
        <v>2044</v>
      </c>
    </row>
    <row r="64" spans="2:9" x14ac:dyDescent="0.2">
      <c r="B64" s="84">
        <f>B65+B66+B67</f>
        <v>1859</v>
      </c>
      <c r="D64" s="81" t="s">
        <v>597</v>
      </c>
      <c r="E64" s="81" t="s">
        <v>596</v>
      </c>
      <c r="F64" s="82"/>
      <c r="G64" s="85" t="s">
        <v>595</v>
      </c>
      <c r="I64" s="87">
        <v>0</v>
      </c>
    </row>
    <row r="65" spans="2:9" x14ac:dyDescent="0.2">
      <c r="B65" s="84">
        <v>382</v>
      </c>
      <c r="D65" s="85" t="s">
        <v>595</v>
      </c>
      <c r="F65" s="82"/>
      <c r="G65" s="88" t="s">
        <v>594</v>
      </c>
      <c r="I65" s="87">
        <v>0</v>
      </c>
    </row>
    <row r="66" spans="2:9" x14ac:dyDescent="0.2">
      <c r="B66" s="84">
        <v>0</v>
      </c>
      <c r="D66" s="85" t="s">
        <v>594</v>
      </c>
      <c r="F66" s="82"/>
      <c r="G66" s="88" t="s">
        <v>593</v>
      </c>
      <c r="I66" s="87">
        <v>2044</v>
      </c>
    </row>
    <row r="67" spans="2:9" x14ac:dyDescent="0.2">
      <c r="B67" s="84">
        <v>1477</v>
      </c>
      <c r="D67" s="85" t="s">
        <v>593</v>
      </c>
      <c r="F67" s="82"/>
      <c r="G67" s="83"/>
      <c r="H67" s="83"/>
      <c r="I67" s="87"/>
    </row>
    <row r="68" spans="2:9" x14ac:dyDescent="0.2">
      <c r="B68" s="84">
        <f>I70-B59-B62-B64</f>
        <v>49574</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52318</v>
      </c>
      <c r="C70" s="78"/>
      <c r="D70" s="78" t="s">
        <v>553</v>
      </c>
      <c r="E70" s="78"/>
      <c r="F70" s="91"/>
      <c r="G70" s="78" t="s">
        <v>553</v>
      </c>
      <c r="H70" s="78"/>
      <c r="I70" s="92">
        <f>I59+I60+I63</f>
        <v>52318</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49574</v>
      </c>
    </row>
    <row r="78" spans="2:9" x14ac:dyDescent="0.2">
      <c r="B78" s="84"/>
      <c r="E78" s="85" t="s">
        <v>585</v>
      </c>
      <c r="F78" s="82"/>
      <c r="G78" s="88"/>
      <c r="H78" s="85"/>
      <c r="I78" s="87"/>
    </row>
    <row r="79" spans="2:9" x14ac:dyDescent="0.2">
      <c r="B79" s="84">
        <f>I82-B77</f>
        <v>49574</v>
      </c>
      <c r="D79" s="85" t="s">
        <v>580</v>
      </c>
      <c r="E79" s="68" t="s">
        <v>584</v>
      </c>
      <c r="F79" s="82"/>
      <c r="G79" s="83"/>
      <c r="H79" s="83"/>
      <c r="I79" s="87"/>
    </row>
    <row r="80" spans="2:9" x14ac:dyDescent="0.2">
      <c r="B80" s="84">
        <f>B79-B13</f>
        <v>19421</v>
      </c>
      <c r="D80" s="85" t="s">
        <v>583</v>
      </c>
      <c r="E80" s="66" t="s">
        <v>579</v>
      </c>
      <c r="F80" s="82"/>
      <c r="G80" s="83"/>
      <c r="H80" s="83"/>
      <c r="I80" s="87"/>
    </row>
    <row r="81" spans="2:9" x14ac:dyDescent="0.2">
      <c r="B81" s="84"/>
      <c r="F81" s="82"/>
      <c r="G81" s="83"/>
      <c r="H81" s="83"/>
      <c r="I81" s="87"/>
    </row>
    <row r="82" spans="2:9" x14ac:dyDescent="0.2">
      <c r="B82" s="89">
        <f>B77+B79</f>
        <v>49574</v>
      </c>
      <c r="C82" s="78"/>
      <c r="D82" s="78" t="s">
        <v>553</v>
      </c>
      <c r="E82" s="78"/>
      <c r="F82" s="91"/>
      <c r="G82" s="78" t="s">
        <v>553</v>
      </c>
      <c r="H82" s="78"/>
      <c r="I82" s="92">
        <f>I77</f>
        <v>49574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19583</v>
      </c>
      <c r="D92" s="85" t="s">
        <v>567</v>
      </c>
      <c r="E92" s="66" t="s">
        <v>566</v>
      </c>
      <c r="F92" s="82"/>
      <c r="G92" s="85" t="s">
        <v>580</v>
      </c>
      <c r="H92" s="66" t="s">
        <v>579</v>
      </c>
      <c r="I92" s="87">
        <f>+B80</f>
        <v>19421</v>
      </c>
    </row>
    <row r="93" spans="2:9" x14ac:dyDescent="0.2">
      <c r="B93" s="84"/>
      <c r="E93" s="68" t="s">
        <v>563</v>
      </c>
      <c r="F93" s="82"/>
      <c r="G93" s="88" t="s">
        <v>578</v>
      </c>
      <c r="H93" s="81" t="s">
        <v>577</v>
      </c>
      <c r="I93" s="87">
        <f>I94+I95</f>
        <v>612</v>
      </c>
    </row>
    <row r="94" spans="2:9" x14ac:dyDescent="0.2">
      <c r="B94" s="84"/>
      <c r="E94" s="85"/>
      <c r="F94" s="82"/>
      <c r="G94" s="88" t="s">
        <v>576</v>
      </c>
      <c r="I94" s="87">
        <v>612</v>
      </c>
    </row>
    <row r="95" spans="2:9" x14ac:dyDescent="0.2">
      <c r="B95" s="84"/>
      <c r="E95" s="85"/>
      <c r="F95" s="82"/>
      <c r="G95" s="88" t="s">
        <v>575</v>
      </c>
      <c r="I95" s="87">
        <v>0</v>
      </c>
    </row>
    <row r="96" spans="2:9" x14ac:dyDescent="0.2">
      <c r="B96" s="84"/>
      <c r="D96" s="85"/>
      <c r="F96" s="82"/>
      <c r="G96" s="88" t="s">
        <v>574</v>
      </c>
      <c r="H96" s="81" t="s">
        <v>573</v>
      </c>
      <c r="I96" s="87">
        <f>I97</f>
        <v>-450</v>
      </c>
    </row>
    <row r="97" spans="2:9" x14ac:dyDescent="0.2">
      <c r="B97" s="98"/>
      <c r="C97" s="99"/>
      <c r="D97" s="99"/>
      <c r="E97" s="85"/>
      <c r="F97" s="100"/>
      <c r="G97" s="88" t="s">
        <v>572</v>
      </c>
      <c r="H97" s="101"/>
      <c r="I97" s="87">
        <v>-450</v>
      </c>
    </row>
    <row r="98" spans="2:9" x14ac:dyDescent="0.2">
      <c r="B98" s="84"/>
      <c r="F98" s="82"/>
      <c r="G98" s="83"/>
      <c r="H98" s="83"/>
      <c r="I98" s="87"/>
    </row>
    <row r="99" spans="2:9" x14ac:dyDescent="0.2">
      <c r="B99" s="89">
        <f>B92</f>
        <v>19583</v>
      </c>
      <c r="C99" s="78"/>
      <c r="D99" s="78" t="s">
        <v>553</v>
      </c>
      <c r="E99" s="78"/>
      <c r="F99" s="91"/>
      <c r="G99" s="78" t="s">
        <v>553</v>
      </c>
      <c r="H99" s="78"/>
      <c r="I99" s="92">
        <f>I92+I93+I96</f>
        <v>19583</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47327</v>
      </c>
      <c r="D106" s="85" t="s">
        <v>570</v>
      </c>
      <c r="E106" s="103" t="s">
        <v>569</v>
      </c>
      <c r="F106" s="82"/>
      <c r="G106" s="83"/>
      <c r="H106" s="83"/>
      <c r="I106" s="82"/>
    </row>
    <row r="107" spans="2:9" x14ac:dyDescent="0.2">
      <c r="B107" s="84">
        <v>47329</v>
      </c>
      <c r="D107" s="85" t="s">
        <v>568</v>
      </c>
      <c r="E107" s="85"/>
      <c r="F107" s="82"/>
      <c r="G107" s="85" t="s">
        <v>567</v>
      </c>
      <c r="H107" s="68" t="s">
        <v>566</v>
      </c>
      <c r="I107" s="87"/>
    </row>
    <row r="108" spans="2:9" x14ac:dyDescent="0.2">
      <c r="B108" s="84">
        <f>-B13</f>
        <v>-30153</v>
      </c>
      <c r="D108" s="85" t="s">
        <v>565</v>
      </c>
      <c r="E108" s="86" t="s">
        <v>564</v>
      </c>
      <c r="F108" s="82"/>
      <c r="G108" s="85"/>
      <c r="H108" s="67" t="s">
        <v>563</v>
      </c>
      <c r="I108" s="87">
        <f>B92</f>
        <v>19583</v>
      </c>
    </row>
    <row r="109" spans="2:9" x14ac:dyDescent="0.2">
      <c r="B109" s="84">
        <v>-2</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2409</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19583</v>
      </c>
      <c r="C115" s="78"/>
      <c r="D115" s="78" t="s">
        <v>553</v>
      </c>
      <c r="E115" s="106"/>
      <c r="F115" s="91"/>
      <c r="G115" s="78" t="s">
        <v>553</v>
      </c>
      <c r="H115" s="78"/>
      <c r="I115" s="92">
        <f>I108</f>
        <v>19583</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2409</v>
      </c>
    </row>
    <row r="123" spans="2:9" ht="15" x14ac:dyDescent="0.2">
      <c r="B123" s="84">
        <f>B125+B128+B131+B134+B137+B142+B143+B144</f>
        <v>-4494</v>
      </c>
      <c r="C123" s="79"/>
      <c r="D123" s="58"/>
      <c r="E123" s="85" t="s">
        <v>548</v>
      </c>
      <c r="F123" s="58"/>
      <c r="G123" s="58"/>
      <c r="H123" s="58"/>
      <c r="I123" s="87">
        <f>I125+I128+I131+I134+I137+I142+I143+I144</f>
        <v>-6903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2461</v>
      </c>
      <c r="E128" s="85" t="s">
        <v>544</v>
      </c>
      <c r="I128" s="87">
        <f>I129+I130</f>
        <v>-1774</v>
      </c>
    </row>
    <row r="129" spans="2:9" x14ac:dyDescent="0.2">
      <c r="B129" s="84">
        <v>5553</v>
      </c>
      <c r="E129" s="85" t="s">
        <v>543</v>
      </c>
      <c r="I129" s="87">
        <v>0</v>
      </c>
    </row>
    <row r="130" spans="2:9" x14ac:dyDescent="0.2">
      <c r="B130" s="84">
        <v>-3092</v>
      </c>
      <c r="E130" s="85" t="s">
        <v>542</v>
      </c>
      <c r="I130" s="87">
        <v>-1774</v>
      </c>
    </row>
    <row r="131" spans="2:9" x14ac:dyDescent="0.2">
      <c r="B131" s="84">
        <f>B132+B133</f>
        <v>-14993</v>
      </c>
      <c r="E131" s="85" t="s">
        <v>541</v>
      </c>
      <c r="I131" s="87">
        <f>I132+I133</f>
        <v>0</v>
      </c>
    </row>
    <row r="132" spans="2:9" x14ac:dyDescent="0.2">
      <c r="B132" s="84">
        <v>-7019</v>
      </c>
      <c r="E132" s="85" t="s">
        <v>540</v>
      </c>
      <c r="I132" s="87">
        <v>0</v>
      </c>
    </row>
    <row r="133" spans="2:9" x14ac:dyDescent="0.2">
      <c r="B133" s="84">
        <v>-7974</v>
      </c>
      <c r="E133" s="85" t="s">
        <v>539</v>
      </c>
      <c r="I133" s="87">
        <v>0</v>
      </c>
    </row>
    <row r="134" spans="2:9" x14ac:dyDescent="0.2">
      <c r="B134" s="84">
        <f>B135+B136</f>
        <v>-8489</v>
      </c>
      <c r="E134" s="85" t="s">
        <v>538</v>
      </c>
      <c r="I134" s="87">
        <f>I135+I136</f>
        <v>-19146</v>
      </c>
    </row>
    <row r="135" spans="2:9" x14ac:dyDescent="0.2">
      <c r="B135" s="84">
        <v>-7326</v>
      </c>
      <c r="E135" s="85" t="s">
        <v>537</v>
      </c>
      <c r="I135" s="87">
        <v>3879</v>
      </c>
    </row>
    <row r="136" spans="2:9" x14ac:dyDescent="0.2">
      <c r="B136" s="84">
        <v>-1163</v>
      </c>
      <c r="E136" s="85" t="s">
        <v>536</v>
      </c>
      <c r="I136" s="87">
        <v>-23025</v>
      </c>
    </row>
    <row r="137" spans="2:9" x14ac:dyDescent="0.2">
      <c r="B137" s="84">
        <f>B138+B141</f>
        <v>634</v>
      </c>
      <c r="E137" s="107" t="s">
        <v>535</v>
      </c>
      <c r="I137" s="87">
        <f>I138+I141</f>
        <v>-226</v>
      </c>
    </row>
    <row r="138" spans="2:9" x14ac:dyDescent="0.2">
      <c r="B138" s="84">
        <f>B139+B140</f>
        <v>634</v>
      </c>
      <c r="E138" s="107" t="s">
        <v>534</v>
      </c>
      <c r="I138" s="87">
        <f>I139+I140</f>
        <v>-226</v>
      </c>
    </row>
    <row r="139" spans="2:9" x14ac:dyDescent="0.2">
      <c r="B139" s="84">
        <v>634</v>
      </c>
      <c r="E139" s="107" t="s">
        <v>533</v>
      </c>
      <c r="I139" s="87">
        <v>-226</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15893</v>
      </c>
      <c r="C144" s="85" t="s">
        <v>528</v>
      </c>
      <c r="E144" s="85" t="s">
        <v>528</v>
      </c>
      <c r="I144" s="87">
        <f>I145+I146</f>
        <v>14243</v>
      </c>
    </row>
    <row r="145" spans="2:9" x14ac:dyDescent="0.2">
      <c r="B145" s="84">
        <v>11063</v>
      </c>
      <c r="C145" s="85" t="s">
        <v>527</v>
      </c>
      <c r="E145" s="85" t="s">
        <v>527</v>
      </c>
      <c r="I145" s="87">
        <v>1178</v>
      </c>
    </row>
    <row r="146" spans="2:9" x14ac:dyDescent="0.2">
      <c r="B146" s="89">
        <v>4830</v>
      </c>
      <c r="C146" s="108" t="s">
        <v>526</v>
      </c>
      <c r="D146" s="109"/>
      <c r="E146" s="108" t="s">
        <v>526</v>
      </c>
      <c r="F146" s="109"/>
      <c r="G146" s="109"/>
      <c r="H146" s="109"/>
      <c r="I146" s="92">
        <v>13065</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758</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25319</v>
      </c>
      <c r="D11" s="81" t="s">
        <v>645</v>
      </c>
      <c r="E11" s="85" t="s">
        <v>644</v>
      </c>
      <c r="F11" s="82"/>
      <c r="G11" s="83" t="s">
        <v>643</v>
      </c>
      <c r="H11" s="86" t="s">
        <v>642</v>
      </c>
      <c r="I11" s="87">
        <f>I12+I13</f>
        <v>70814</v>
      </c>
    </row>
    <row r="12" spans="2:14" x14ac:dyDescent="0.2">
      <c r="B12" s="84">
        <f>I11-B11</f>
        <v>45495</v>
      </c>
      <c r="D12" s="85" t="s">
        <v>632</v>
      </c>
      <c r="E12" s="66" t="s">
        <v>631</v>
      </c>
      <c r="F12" s="82"/>
      <c r="G12" s="88" t="s">
        <v>641</v>
      </c>
      <c r="H12" s="83"/>
      <c r="I12" s="87">
        <v>70588</v>
      </c>
    </row>
    <row r="13" spans="2:14" x14ac:dyDescent="0.2">
      <c r="B13" s="84">
        <v>9513</v>
      </c>
      <c r="D13" s="81" t="s">
        <v>640</v>
      </c>
      <c r="E13" s="85" t="s">
        <v>564</v>
      </c>
      <c r="F13" s="82"/>
      <c r="G13" s="88" t="s">
        <v>639</v>
      </c>
      <c r="I13" s="87">
        <v>226</v>
      </c>
    </row>
    <row r="14" spans="2:14" x14ac:dyDescent="0.2">
      <c r="B14" s="84">
        <f>B12-B13</f>
        <v>35982</v>
      </c>
      <c r="D14" s="81" t="s">
        <v>638</v>
      </c>
      <c r="E14" s="66" t="s">
        <v>637</v>
      </c>
      <c r="F14" s="82"/>
      <c r="G14" s="88"/>
      <c r="H14" s="83"/>
      <c r="I14" s="87"/>
    </row>
    <row r="15" spans="2:14" ht="7.15" customHeight="1" x14ac:dyDescent="0.2">
      <c r="B15" s="84"/>
      <c r="F15" s="82"/>
      <c r="G15" s="83"/>
      <c r="H15" s="83"/>
      <c r="I15" s="87"/>
    </row>
    <row r="16" spans="2:14" x14ac:dyDescent="0.2">
      <c r="B16" s="89">
        <f>B11+B12</f>
        <v>70814</v>
      </c>
      <c r="C16" s="78"/>
      <c r="D16" s="90" t="s">
        <v>553</v>
      </c>
      <c r="E16" s="78"/>
      <c r="F16" s="91"/>
      <c r="G16" s="90" t="s">
        <v>553</v>
      </c>
      <c r="H16" s="78"/>
      <c r="I16" s="92">
        <f>I11</f>
        <v>70814</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21705</v>
      </c>
      <c r="D26" s="81" t="s">
        <v>634</v>
      </c>
      <c r="E26" s="85" t="s">
        <v>633</v>
      </c>
      <c r="F26" s="82"/>
      <c r="G26" s="88" t="s">
        <v>632</v>
      </c>
      <c r="H26" s="68" t="s">
        <v>631</v>
      </c>
      <c r="I26" s="87">
        <f>+B12</f>
        <v>45495</v>
      </c>
    </row>
    <row r="27" spans="2:9" x14ac:dyDescent="0.2">
      <c r="B27" s="84">
        <v>17616</v>
      </c>
      <c r="D27" s="85" t="s">
        <v>630</v>
      </c>
      <c r="F27" s="82"/>
      <c r="G27" s="83"/>
      <c r="H27" s="83"/>
      <c r="I27" s="87"/>
    </row>
    <row r="28" spans="2:9" x14ac:dyDescent="0.2">
      <c r="B28" s="84">
        <f>B29+B30</f>
        <v>4089</v>
      </c>
      <c r="D28" s="85" t="s">
        <v>629</v>
      </c>
      <c r="F28" s="82"/>
      <c r="G28" s="83"/>
      <c r="H28" s="83"/>
      <c r="I28" s="87"/>
    </row>
    <row r="29" spans="2:9" x14ac:dyDescent="0.2">
      <c r="B29" s="84">
        <v>4089</v>
      </c>
      <c r="D29" s="85" t="s">
        <v>628</v>
      </c>
      <c r="F29" s="82"/>
      <c r="G29" s="83"/>
      <c r="H29" s="83"/>
      <c r="I29" s="87"/>
    </row>
    <row r="30" spans="2:9" x14ac:dyDescent="0.2">
      <c r="B30" s="84">
        <v>0</v>
      </c>
      <c r="D30" s="85" t="s">
        <v>627</v>
      </c>
      <c r="F30" s="82"/>
      <c r="G30" s="83"/>
      <c r="H30" s="83"/>
      <c r="I30" s="87"/>
    </row>
    <row r="31" spans="2:9" ht="12.75" customHeight="1" x14ac:dyDescent="0.2">
      <c r="B31" s="84">
        <v>2852</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20938</v>
      </c>
      <c r="D33" s="85" t="s">
        <v>621</v>
      </c>
      <c r="E33" s="66" t="s">
        <v>620</v>
      </c>
      <c r="F33" s="82"/>
      <c r="G33" s="83"/>
      <c r="H33" s="83"/>
      <c r="I33" s="87"/>
    </row>
    <row r="34" spans="2:9" x14ac:dyDescent="0.2">
      <c r="B34" s="84"/>
      <c r="F34" s="82"/>
      <c r="G34" s="83"/>
      <c r="H34" s="83"/>
      <c r="I34" s="87"/>
    </row>
    <row r="35" spans="2:9" x14ac:dyDescent="0.2">
      <c r="B35" s="89">
        <f>B26+B31+B32+B33</f>
        <v>45495</v>
      </c>
      <c r="C35" s="78"/>
      <c r="D35" s="90" t="s">
        <v>553</v>
      </c>
      <c r="E35" s="78"/>
      <c r="F35" s="91"/>
      <c r="G35" s="90" t="s">
        <v>553</v>
      </c>
      <c r="H35" s="78"/>
      <c r="I35" s="92">
        <f>I26</f>
        <v>45495</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4027</v>
      </c>
      <c r="D42" s="81" t="s">
        <v>619</v>
      </c>
      <c r="E42" s="88" t="s">
        <v>618</v>
      </c>
      <c r="F42" s="82"/>
      <c r="G42" s="85" t="s">
        <v>621</v>
      </c>
      <c r="H42" s="66" t="s">
        <v>620</v>
      </c>
      <c r="I42" s="87">
        <f>+B33</f>
        <v>20938</v>
      </c>
    </row>
    <row r="43" spans="2:9" ht="15" x14ac:dyDescent="0.2">
      <c r="B43" s="84">
        <v>4027</v>
      </c>
      <c r="C43" s="58"/>
      <c r="D43" s="95" t="s">
        <v>617</v>
      </c>
      <c r="F43" s="62"/>
      <c r="G43" s="79" t="s">
        <v>619</v>
      </c>
      <c r="H43" s="96" t="s">
        <v>618</v>
      </c>
      <c r="I43" s="87">
        <f>I44+I45+I47+I48+I49</f>
        <v>860</v>
      </c>
    </row>
    <row r="44" spans="2:9" x14ac:dyDescent="0.2">
      <c r="B44" s="84">
        <v>0</v>
      </c>
      <c r="D44" s="85" t="s">
        <v>616</v>
      </c>
      <c r="F44" s="82"/>
      <c r="G44" s="95" t="s">
        <v>617</v>
      </c>
      <c r="I44" s="87">
        <v>860</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17771</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21798</v>
      </c>
      <c r="C52" s="78"/>
      <c r="D52" s="78" t="s">
        <v>553</v>
      </c>
      <c r="E52" s="78"/>
      <c r="F52" s="91"/>
      <c r="G52" s="78" t="s">
        <v>553</v>
      </c>
      <c r="H52" s="78"/>
      <c r="I52" s="92">
        <f>I42+I43+I50</f>
        <v>21798</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45</v>
      </c>
      <c r="D59" s="81" t="s">
        <v>609</v>
      </c>
      <c r="E59" s="86" t="s">
        <v>608</v>
      </c>
      <c r="F59" s="82"/>
      <c r="G59" s="88" t="s">
        <v>607</v>
      </c>
      <c r="H59" s="66" t="s">
        <v>606</v>
      </c>
      <c r="I59" s="87">
        <f>+B49</f>
        <v>17771</v>
      </c>
    </row>
    <row r="60" spans="2:9" x14ac:dyDescent="0.2">
      <c r="B60" s="84">
        <v>45</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9</v>
      </c>
    </row>
    <row r="64" spans="2:9" x14ac:dyDescent="0.2">
      <c r="B64" s="84">
        <f>B65+B66+B67</f>
        <v>412</v>
      </c>
      <c r="D64" s="81" t="s">
        <v>597</v>
      </c>
      <c r="E64" s="81" t="s">
        <v>596</v>
      </c>
      <c r="F64" s="82"/>
      <c r="G64" s="85" t="s">
        <v>595</v>
      </c>
      <c r="I64" s="87">
        <v>0</v>
      </c>
    </row>
    <row r="65" spans="2:9" x14ac:dyDescent="0.2">
      <c r="B65" s="84">
        <v>0</v>
      </c>
      <c r="D65" s="85" t="s">
        <v>595</v>
      </c>
      <c r="F65" s="82"/>
      <c r="G65" s="88" t="s">
        <v>594</v>
      </c>
      <c r="I65" s="87">
        <v>9</v>
      </c>
    </row>
    <row r="66" spans="2:9" x14ac:dyDescent="0.2">
      <c r="B66" s="84">
        <v>0</v>
      </c>
      <c r="D66" s="85" t="s">
        <v>594</v>
      </c>
      <c r="F66" s="82"/>
      <c r="G66" s="88" t="s">
        <v>593</v>
      </c>
      <c r="I66" s="87">
        <v>0</v>
      </c>
    </row>
    <row r="67" spans="2:9" x14ac:dyDescent="0.2">
      <c r="B67" s="84">
        <v>412</v>
      </c>
      <c r="D67" s="85" t="s">
        <v>593</v>
      </c>
      <c r="F67" s="82"/>
      <c r="G67" s="83"/>
      <c r="H67" s="83"/>
      <c r="I67" s="87"/>
    </row>
    <row r="68" spans="2:9" x14ac:dyDescent="0.2">
      <c r="B68" s="84">
        <f>I70-B59-B62-B64</f>
        <v>17323</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17780</v>
      </c>
      <c r="C70" s="78"/>
      <c r="D70" s="78" t="s">
        <v>553</v>
      </c>
      <c r="E70" s="78"/>
      <c r="F70" s="91"/>
      <c r="G70" s="78" t="s">
        <v>553</v>
      </c>
      <c r="H70" s="78"/>
      <c r="I70" s="92">
        <f>I59+I60+I63</f>
        <v>17780</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17323</v>
      </c>
    </row>
    <row r="78" spans="2:9" x14ac:dyDescent="0.2">
      <c r="B78" s="84"/>
      <c r="E78" s="85" t="s">
        <v>585</v>
      </c>
      <c r="F78" s="82"/>
      <c r="G78" s="88"/>
      <c r="H78" s="85"/>
      <c r="I78" s="87"/>
    </row>
    <row r="79" spans="2:9" x14ac:dyDescent="0.2">
      <c r="B79" s="84">
        <f>I82-B77</f>
        <v>17323</v>
      </c>
      <c r="D79" s="85" t="s">
        <v>580</v>
      </c>
      <c r="E79" s="68" t="s">
        <v>584</v>
      </c>
      <c r="F79" s="82"/>
      <c r="G79" s="83"/>
      <c r="H79" s="83"/>
      <c r="I79" s="87"/>
    </row>
    <row r="80" spans="2:9" x14ac:dyDescent="0.2">
      <c r="B80" s="84">
        <f>B79-B13</f>
        <v>7810</v>
      </c>
      <c r="D80" s="85" t="s">
        <v>583</v>
      </c>
      <c r="E80" s="66" t="s">
        <v>579</v>
      </c>
      <c r="F80" s="82"/>
      <c r="G80" s="83"/>
      <c r="H80" s="83"/>
      <c r="I80" s="87"/>
    </row>
    <row r="81" spans="2:9" x14ac:dyDescent="0.2">
      <c r="B81" s="84"/>
      <c r="F81" s="82"/>
      <c r="G81" s="83"/>
      <c r="H81" s="83"/>
      <c r="I81" s="87"/>
    </row>
    <row r="82" spans="2:9" x14ac:dyDescent="0.2">
      <c r="B82" s="89">
        <f>B77+B79</f>
        <v>17323</v>
      </c>
      <c r="C82" s="78"/>
      <c r="D82" s="78" t="s">
        <v>553</v>
      </c>
      <c r="E82" s="78"/>
      <c r="F82" s="91"/>
      <c r="G82" s="78" t="s">
        <v>553</v>
      </c>
      <c r="H82" s="78"/>
      <c r="I82" s="92">
        <f>I77</f>
        <v>17323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45002</v>
      </c>
      <c r="D92" s="85" t="s">
        <v>567</v>
      </c>
      <c r="E92" s="66" t="s">
        <v>566</v>
      </c>
      <c r="F92" s="82"/>
      <c r="G92" s="85" t="s">
        <v>580</v>
      </c>
      <c r="H92" s="66" t="s">
        <v>579</v>
      </c>
      <c r="I92" s="87">
        <f>+B80</f>
        <v>7810</v>
      </c>
    </row>
    <row r="93" spans="2:9" x14ac:dyDescent="0.2">
      <c r="B93" s="84"/>
      <c r="E93" s="68" t="s">
        <v>563</v>
      </c>
      <c r="F93" s="82"/>
      <c r="G93" s="88" t="s">
        <v>578</v>
      </c>
      <c r="H93" s="81" t="s">
        <v>577</v>
      </c>
      <c r="I93" s="87">
        <f>I94+I95</f>
        <v>37832</v>
      </c>
    </row>
    <row r="94" spans="2:9" x14ac:dyDescent="0.2">
      <c r="B94" s="84"/>
      <c r="E94" s="85"/>
      <c r="F94" s="82"/>
      <c r="G94" s="88" t="s">
        <v>576</v>
      </c>
      <c r="I94" s="87">
        <v>37787</v>
      </c>
    </row>
    <row r="95" spans="2:9" x14ac:dyDescent="0.2">
      <c r="B95" s="84"/>
      <c r="E95" s="85"/>
      <c r="F95" s="82"/>
      <c r="G95" s="88" t="s">
        <v>575</v>
      </c>
      <c r="I95" s="87">
        <v>45</v>
      </c>
    </row>
    <row r="96" spans="2:9" x14ac:dyDescent="0.2">
      <c r="B96" s="84"/>
      <c r="D96" s="85"/>
      <c r="F96" s="82"/>
      <c r="G96" s="88" t="s">
        <v>574</v>
      </c>
      <c r="H96" s="81" t="s">
        <v>573</v>
      </c>
      <c r="I96" s="87">
        <f>I97</f>
        <v>-640</v>
      </c>
    </row>
    <row r="97" spans="2:9" x14ac:dyDescent="0.2">
      <c r="B97" s="98"/>
      <c r="C97" s="99"/>
      <c r="D97" s="99"/>
      <c r="E97" s="85"/>
      <c r="F97" s="100"/>
      <c r="G97" s="88" t="s">
        <v>572</v>
      </c>
      <c r="H97" s="101"/>
      <c r="I97" s="87">
        <v>-640</v>
      </c>
    </row>
    <row r="98" spans="2:9" x14ac:dyDescent="0.2">
      <c r="B98" s="84"/>
      <c r="F98" s="82"/>
      <c r="G98" s="83"/>
      <c r="H98" s="83"/>
      <c r="I98" s="87"/>
    </row>
    <row r="99" spans="2:9" x14ac:dyDescent="0.2">
      <c r="B99" s="89">
        <f>B92</f>
        <v>45002</v>
      </c>
      <c r="C99" s="78"/>
      <c r="D99" s="78" t="s">
        <v>553</v>
      </c>
      <c r="E99" s="78"/>
      <c r="F99" s="91"/>
      <c r="G99" s="78" t="s">
        <v>553</v>
      </c>
      <c r="H99" s="78"/>
      <c r="I99" s="92">
        <f>I92+I93+I96</f>
        <v>45002</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50287</v>
      </c>
      <c r="D106" s="85" t="s">
        <v>570</v>
      </c>
      <c r="E106" s="103" t="s">
        <v>569</v>
      </c>
      <c r="F106" s="82"/>
      <c r="G106" s="83"/>
      <c r="H106" s="83"/>
      <c r="I106" s="82"/>
    </row>
    <row r="107" spans="2:9" x14ac:dyDescent="0.2">
      <c r="B107" s="84">
        <v>56719</v>
      </c>
      <c r="D107" s="85" t="s">
        <v>568</v>
      </c>
      <c r="E107" s="85"/>
      <c r="F107" s="82"/>
      <c r="G107" s="85" t="s">
        <v>567</v>
      </c>
      <c r="H107" s="68" t="s">
        <v>566</v>
      </c>
      <c r="I107" s="87"/>
    </row>
    <row r="108" spans="2:9" x14ac:dyDescent="0.2">
      <c r="B108" s="84">
        <f>-B13</f>
        <v>-9513</v>
      </c>
      <c r="D108" s="85" t="s">
        <v>565</v>
      </c>
      <c r="E108" s="86" t="s">
        <v>564</v>
      </c>
      <c r="F108" s="82"/>
      <c r="G108" s="85"/>
      <c r="H108" s="67" t="s">
        <v>563</v>
      </c>
      <c r="I108" s="87">
        <f>B92</f>
        <v>45002</v>
      </c>
    </row>
    <row r="109" spans="2:9" x14ac:dyDescent="0.2">
      <c r="B109" s="84">
        <v>-6432</v>
      </c>
      <c r="D109" s="95" t="s">
        <v>562</v>
      </c>
      <c r="E109" s="85" t="s">
        <v>561</v>
      </c>
      <c r="F109" s="82"/>
      <c r="H109" s="104"/>
      <c r="I109" s="105"/>
    </row>
    <row r="110" spans="2:9" x14ac:dyDescent="0.2">
      <c r="B110" s="84">
        <v>0</v>
      </c>
      <c r="D110" s="85" t="s">
        <v>560</v>
      </c>
      <c r="E110" s="85" t="s">
        <v>559</v>
      </c>
      <c r="F110" s="82"/>
      <c r="G110" s="93"/>
      <c r="I110" s="87"/>
    </row>
    <row r="111" spans="2:9" x14ac:dyDescent="0.2">
      <c r="B111" s="84">
        <v>22969</v>
      </c>
      <c r="D111" s="95" t="s">
        <v>558</v>
      </c>
      <c r="E111" s="85" t="s">
        <v>557</v>
      </c>
      <c r="F111" s="82"/>
      <c r="H111" s="104"/>
      <c r="I111" s="105"/>
    </row>
    <row r="112" spans="2:9" x14ac:dyDescent="0.2">
      <c r="B112" s="84"/>
      <c r="D112" s="85"/>
      <c r="E112" s="85" t="s">
        <v>556</v>
      </c>
      <c r="F112" s="82"/>
      <c r="G112" s="93"/>
      <c r="I112" s="87"/>
    </row>
    <row r="113" spans="2:9" x14ac:dyDescent="0.2">
      <c r="B113" s="84">
        <f>I115-B106-B108-B111</f>
        <v>-18741</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45002</v>
      </c>
      <c r="C115" s="78"/>
      <c r="D115" s="78" t="s">
        <v>553</v>
      </c>
      <c r="E115" s="106"/>
      <c r="F115" s="91"/>
      <c r="G115" s="78" t="s">
        <v>553</v>
      </c>
      <c r="H115" s="78"/>
      <c r="I115" s="92">
        <f>I108</f>
        <v>45002</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-18741</v>
      </c>
    </row>
    <row r="123" spans="2:9" ht="15" x14ac:dyDescent="0.2">
      <c r="B123" s="84">
        <f>B125+B128+B131+B134+B137+B142+B143+B144</f>
        <v>40958</v>
      </c>
      <c r="C123" s="79"/>
      <c r="D123" s="58"/>
      <c r="E123" s="85" t="s">
        <v>548</v>
      </c>
      <c r="F123" s="58"/>
      <c r="G123" s="58"/>
      <c r="H123" s="58"/>
      <c r="I123" s="87">
        <f>I125+I128+I131+I134+I137+I142+I143+I144</f>
        <v>59699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18450</v>
      </c>
      <c r="E128" s="85" t="s">
        <v>544</v>
      </c>
      <c r="I128" s="87">
        <f>I129+I130</f>
        <v>-390</v>
      </c>
    </row>
    <row r="129" spans="2:9" x14ac:dyDescent="0.2">
      <c r="B129" s="84">
        <v>18432</v>
      </c>
      <c r="E129" s="85" t="s">
        <v>543</v>
      </c>
      <c r="I129" s="87">
        <v>0</v>
      </c>
    </row>
    <row r="130" spans="2:9" x14ac:dyDescent="0.2">
      <c r="B130" s="84">
        <v>18</v>
      </c>
      <c r="E130" s="85" t="s">
        <v>542</v>
      </c>
      <c r="I130" s="87">
        <v>-390</v>
      </c>
    </row>
    <row r="131" spans="2:9" x14ac:dyDescent="0.2">
      <c r="B131" s="84">
        <f>B132+B133</f>
        <v>0</v>
      </c>
      <c r="E131" s="85" t="s">
        <v>541</v>
      </c>
      <c r="I131" s="87">
        <f>I132+I133</f>
        <v>0</v>
      </c>
    </row>
    <row r="132" spans="2:9" x14ac:dyDescent="0.2">
      <c r="B132" s="84">
        <v>0</v>
      </c>
      <c r="E132" s="85" t="s">
        <v>540</v>
      </c>
      <c r="I132" s="87">
        <v>0</v>
      </c>
    </row>
    <row r="133" spans="2:9" x14ac:dyDescent="0.2">
      <c r="B133" s="84">
        <v>0</v>
      </c>
      <c r="E133" s="85" t="s">
        <v>539</v>
      </c>
      <c r="I133" s="87">
        <v>0</v>
      </c>
    </row>
    <row r="134" spans="2:9" x14ac:dyDescent="0.2">
      <c r="B134" s="84">
        <f>B135+B136</f>
        <v>-3114</v>
      </c>
      <c r="E134" s="85" t="s">
        <v>538</v>
      </c>
      <c r="I134" s="87">
        <f>I135+I136</f>
        <v>-9182</v>
      </c>
    </row>
    <row r="135" spans="2:9" x14ac:dyDescent="0.2">
      <c r="B135" s="84">
        <v>-1411</v>
      </c>
      <c r="E135" s="85" t="s">
        <v>537</v>
      </c>
      <c r="I135" s="87">
        <v>259</v>
      </c>
    </row>
    <row r="136" spans="2:9" x14ac:dyDescent="0.2">
      <c r="B136" s="84">
        <v>-1703</v>
      </c>
      <c r="E136" s="85" t="s">
        <v>536</v>
      </c>
      <c r="I136" s="87">
        <v>-9441</v>
      </c>
    </row>
    <row r="137" spans="2:9" x14ac:dyDescent="0.2">
      <c r="B137" s="84">
        <f>B138+B141</f>
        <v>0</v>
      </c>
      <c r="E137" s="107" t="s">
        <v>535</v>
      </c>
      <c r="I137" s="87">
        <f>I138+I141</f>
        <v>27129</v>
      </c>
    </row>
    <row r="138" spans="2:9" x14ac:dyDescent="0.2">
      <c r="B138" s="84">
        <f>B139+B140</f>
        <v>0</v>
      </c>
      <c r="E138" s="107" t="s">
        <v>534</v>
      </c>
      <c r="I138" s="87">
        <f>I139+I140</f>
        <v>27129</v>
      </c>
    </row>
    <row r="139" spans="2:9" x14ac:dyDescent="0.2">
      <c r="B139" s="84">
        <v>0</v>
      </c>
      <c r="E139" s="107" t="s">
        <v>533</v>
      </c>
      <c r="I139" s="87">
        <v>27129</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25622</v>
      </c>
      <c r="C144" s="85" t="s">
        <v>528</v>
      </c>
      <c r="E144" s="85" t="s">
        <v>528</v>
      </c>
      <c r="I144" s="87">
        <f>I145+I146</f>
        <v>42142</v>
      </c>
    </row>
    <row r="145" spans="2:9" x14ac:dyDescent="0.2">
      <c r="B145" s="84">
        <v>27124</v>
      </c>
      <c r="C145" s="85" t="s">
        <v>527</v>
      </c>
      <c r="E145" s="85" t="s">
        <v>527</v>
      </c>
      <c r="I145" s="87">
        <v>-2010</v>
      </c>
    </row>
    <row r="146" spans="2:9" x14ac:dyDescent="0.2">
      <c r="B146" s="89">
        <v>-1502</v>
      </c>
      <c r="C146" s="108" t="s">
        <v>526</v>
      </c>
      <c r="D146" s="109"/>
      <c r="E146" s="108" t="s">
        <v>526</v>
      </c>
      <c r="F146" s="109"/>
      <c r="G146" s="109"/>
      <c r="H146" s="109"/>
      <c r="I146" s="92">
        <v>44152</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759</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113680</v>
      </c>
      <c r="D11" s="81" t="s">
        <v>645</v>
      </c>
      <c r="E11" s="85" t="s">
        <v>644</v>
      </c>
      <c r="F11" s="82"/>
      <c r="G11" s="83" t="s">
        <v>643</v>
      </c>
      <c r="H11" s="86" t="s">
        <v>642</v>
      </c>
      <c r="I11" s="87">
        <f>I12+I13</f>
        <v>245260</v>
      </c>
    </row>
    <row r="12" spans="2:14" x14ac:dyDescent="0.2">
      <c r="B12" s="84">
        <f>I11-B11</f>
        <v>131580</v>
      </c>
      <c r="D12" s="85" t="s">
        <v>632</v>
      </c>
      <c r="E12" s="66" t="s">
        <v>631</v>
      </c>
      <c r="F12" s="82"/>
      <c r="G12" s="88" t="s">
        <v>641</v>
      </c>
      <c r="H12" s="83"/>
      <c r="I12" s="87">
        <v>245197</v>
      </c>
    </row>
    <row r="13" spans="2:14" x14ac:dyDescent="0.2">
      <c r="B13" s="84">
        <v>11514</v>
      </c>
      <c r="D13" s="81" t="s">
        <v>640</v>
      </c>
      <c r="E13" s="85" t="s">
        <v>564</v>
      </c>
      <c r="F13" s="82"/>
      <c r="G13" s="88" t="s">
        <v>639</v>
      </c>
      <c r="I13" s="87">
        <v>63</v>
      </c>
    </row>
    <row r="14" spans="2:14" x14ac:dyDescent="0.2">
      <c r="B14" s="84">
        <f>B12-B13</f>
        <v>120066</v>
      </c>
      <c r="D14" s="81" t="s">
        <v>638</v>
      </c>
      <c r="E14" s="66" t="s">
        <v>637</v>
      </c>
      <c r="F14" s="82"/>
      <c r="G14" s="88"/>
      <c r="H14" s="83"/>
      <c r="I14" s="87"/>
    </row>
    <row r="15" spans="2:14" ht="7.15" customHeight="1" x14ac:dyDescent="0.2">
      <c r="B15" s="84"/>
      <c r="F15" s="82"/>
      <c r="G15" s="83"/>
      <c r="H15" s="83"/>
      <c r="I15" s="87"/>
    </row>
    <row r="16" spans="2:14" x14ac:dyDescent="0.2">
      <c r="B16" s="89">
        <f>B11+B12</f>
        <v>245260</v>
      </c>
      <c r="C16" s="78"/>
      <c r="D16" s="90" t="s">
        <v>553</v>
      </c>
      <c r="E16" s="78"/>
      <c r="F16" s="91"/>
      <c r="G16" s="90" t="s">
        <v>553</v>
      </c>
      <c r="H16" s="78"/>
      <c r="I16" s="92">
        <f>I11</f>
        <v>245260</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124049</v>
      </c>
      <c r="D26" s="81" t="s">
        <v>634</v>
      </c>
      <c r="E26" s="85" t="s">
        <v>633</v>
      </c>
      <c r="F26" s="82"/>
      <c r="G26" s="88" t="s">
        <v>632</v>
      </c>
      <c r="H26" s="68" t="s">
        <v>631</v>
      </c>
      <c r="I26" s="87">
        <f>+B12</f>
        <v>131580</v>
      </c>
    </row>
    <row r="27" spans="2:9" x14ac:dyDescent="0.2">
      <c r="B27" s="84">
        <v>95975</v>
      </c>
      <c r="D27" s="85" t="s">
        <v>630</v>
      </c>
      <c r="F27" s="82"/>
      <c r="G27" s="83"/>
      <c r="H27" s="83"/>
      <c r="I27" s="87"/>
    </row>
    <row r="28" spans="2:9" x14ac:dyDescent="0.2">
      <c r="B28" s="84">
        <f>B29+B30</f>
        <v>28074</v>
      </c>
      <c r="D28" s="85" t="s">
        <v>629</v>
      </c>
      <c r="F28" s="82"/>
      <c r="G28" s="83"/>
      <c r="H28" s="83"/>
      <c r="I28" s="87"/>
    </row>
    <row r="29" spans="2:9" x14ac:dyDescent="0.2">
      <c r="B29" s="84">
        <v>27932</v>
      </c>
      <c r="D29" s="85" t="s">
        <v>628</v>
      </c>
      <c r="F29" s="82"/>
      <c r="G29" s="83"/>
      <c r="H29" s="83"/>
      <c r="I29" s="87"/>
    </row>
    <row r="30" spans="2:9" x14ac:dyDescent="0.2">
      <c r="B30" s="84">
        <v>142</v>
      </c>
      <c r="D30" s="85" t="s">
        <v>627</v>
      </c>
      <c r="F30" s="82"/>
      <c r="G30" s="83"/>
      <c r="H30" s="83"/>
      <c r="I30" s="87"/>
    </row>
    <row r="31" spans="2:9" ht="12.75" customHeight="1" x14ac:dyDescent="0.2">
      <c r="B31" s="84">
        <v>317</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7214</v>
      </c>
      <c r="D33" s="85" t="s">
        <v>621</v>
      </c>
      <c r="E33" s="66" t="s">
        <v>620</v>
      </c>
      <c r="F33" s="82"/>
      <c r="G33" s="83"/>
      <c r="H33" s="83"/>
      <c r="I33" s="87"/>
    </row>
    <row r="34" spans="2:9" x14ac:dyDescent="0.2">
      <c r="B34" s="84"/>
      <c r="F34" s="82"/>
      <c r="G34" s="83"/>
      <c r="H34" s="83"/>
      <c r="I34" s="87"/>
    </row>
    <row r="35" spans="2:9" x14ac:dyDescent="0.2">
      <c r="B35" s="89">
        <f>B26+B31+B32+B33</f>
        <v>131580</v>
      </c>
      <c r="C35" s="78"/>
      <c r="D35" s="90" t="s">
        <v>553</v>
      </c>
      <c r="E35" s="78"/>
      <c r="F35" s="91"/>
      <c r="G35" s="90" t="s">
        <v>553</v>
      </c>
      <c r="H35" s="78"/>
      <c r="I35" s="92">
        <f>I26</f>
        <v>131580</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1028</v>
      </c>
      <c r="D42" s="81" t="s">
        <v>619</v>
      </c>
      <c r="E42" s="88" t="s">
        <v>618</v>
      </c>
      <c r="F42" s="82"/>
      <c r="G42" s="85" t="s">
        <v>621</v>
      </c>
      <c r="H42" s="66" t="s">
        <v>620</v>
      </c>
      <c r="I42" s="87">
        <f>+B33</f>
        <v>7214</v>
      </c>
    </row>
    <row r="43" spans="2:9" ht="15" x14ac:dyDescent="0.2">
      <c r="B43" s="84">
        <v>506</v>
      </c>
      <c r="C43" s="58"/>
      <c r="D43" s="95" t="s">
        <v>617</v>
      </c>
      <c r="F43" s="62"/>
      <c r="G43" s="79" t="s">
        <v>619</v>
      </c>
      <c r="H43" s="96" t="s">
        <v>618</v>
      </c>
      <c r="I43" s="87">
        <f>I44+I45+I47+I48+I49</f>
        <v>173</v>
      </c>
    </row>
    <row r="44" spans="2:9" x14ac:dyDescent="0.2">
      <c r="B44" s="84">
        <v>522</v>
      </c>
      <c r="D44" s="85" t="s">
        <v>616</v>
      </c>
      <c r="F44" s="82"/>
      <c r="G44" s="95" t="s">
        <v>617</v>
      </c>
      <c r="I44" s="87">
        <v>172</v>
      </c>
    </row>
    <row r="45" spans="2:9" x14ac:dyDescent="0.2">
      <c r="B45" s="84">
        <v>0</v>
      </c>
      <c r="D45" s="85" t="s">
        <v>615</v>
      </c>
      <c r="E45" s="80"/>
      <c r="F45" s="82"/>
      <c r="G45" s="85" t="s">
        <v>616</v>
      </c>
      <c r="I45" s="87">
        <v>1</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6359</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7387</v>
      </c>
      <c r="C52" s="78"/>
      <c r="D52" s="78" t="s">
        <v>553</v>
      </c>
      <c r="E52" s="78"/>
      <c r="F52" s="91"/>
      <c r="G52" s="78" t="s">
        <v>553</v>
      </c>
      <c r="H52" s="78"/>
      <c r="I52" s="92">
        <f>I42+I43+I50</f>
        <v>7387</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100</v>
      </c>
      <c r="D59" s="81" t="s">
        <v>609</v>
      </c>
      <c r="E59" s="86" t="s">
        <v>608</v>
      </c>
      <c r="F59" s="82"/>
      <c r="G59" s="88" t="s">
        <v>607</v>
      </c>
      <c r="H59" s="66" t="s">
        <v>606</v>
      </c>
      <c r="I59" s="87">
        <f>+B49</f>
        <v>6359</v>
      </c>
    </row>
    <row r="60" spans="2:9" x14ac:dyDescent="0.2">
      <c r="B60" s="84">
        <v>100</v>
      </c>
      <c r="D60" s="85" t="s">
        <v>605</v>
      </c>
      <c r="F60" s="82"/>
      <c r="G60" s="88" t="s">
        <v>604</v>
      </c>
      <c r="H60" s="85"/>
      <c r="I60" s="87">
        <f>I61+I62</f>
        <v>142</v>
      </c>
    </row>
    <row r="61" spans="2:9" x14ac:dyDescent="0.2">
      <c r="B61" s="84">
        <v>0</v>
      </c>
      <c r="D61" s="85" t="s">
        <v>603</v>
      </c>
      <c r="F61" s="82"/>
      <c r="G61" s="88" t="s">
        <v>602</v>
      </c>
      <c r="I61" s="87">
        <v>0</v>
      </c>
    </row>
    <row r="62" spans="2:9" x14ac:dyDescent="0.2">
      <c r="B62" s="84">
        <v>142</v>
      </c>
      <c r="D62" s="81" t="s">
        <v>601</v>
      </c>
      <c r="E62" s="85" t="s">
        <v>600</v>
      </c>
      <c r="F62" s="82"/>
      <c r="G62" s="88" t="s">
        <v>599</v>
      </c>
      <c r="I62" s="87">
        <v>142</v>
      </c>
    </row>
    <row r="63" spans="2:9" x14ac:dyDescent="0.2">
      <c r="B63" s="84"/>
      <c r="E63" s="85" t="s">
        <v>598</v>
      </c>
      <c r="F63" s="82"/>
      <c r="G63" s="83" t="s">
        <v>597</v>
      </c>
      <c r="H63" s="81" t="s">
        <v>596</v>
      </c>
      <c r="I63" s="87">
        <f>I64+I65+I66</f>
        <v>4767</v>
      </c>
    </row>
    <row r="64" spans="2:9" x14ac:dyDescent="0.2">
      <c r="B64" s="84">
        <f>B65+B66+B67</f>
        <v>3436</v>
      </c>
      <c r="D64" s="81" t="s">
        <v>597</v>
      </c>
      <c r="E64" s="81" t="s">
        <v>596</v>
      </c>
      <c r="F64" s="82"/>
      <c r="G64" s="85" t="s">
        <v>595</v>
      </c>
      <c r="I64" s="87">
        <v>0</v>
      </c>
    </row>
    <row r="65" spans="2:9" x14ac:dyDescent="0.2">
      <c r="B65" s="84">
        <v>159</v>
      </c>
      <c r="D65" s="85" t="s">
        <v>595</v>
      </c>
      <c r="F65" s="82"/>
      <c r="G65" s="88" t="s">
        <v>594</v>
      </c>
      <c r="I65" s="87">
        <v>0</v>
      </c>
    </row>
    <row r="66" spans="2:9" x14ac:dyDescent="0.2">
      <c r="B66" s="84">
        <v>0</v>
      </c>
      <c r="D66" s="85" t="s">
        <v>594</v>
      </c>
      <c r="F66" s="82"/>
      <c r="G66" s="88" t="s">
        <v>593</v>
      </c>
      <c r="I66" s="87">
        <v>4767</v>
      </c>
    </row>
    <row r="67" spans="2:9" x14ac:dyDescent="0.2">
      <c r="B67" s="84">
        <v>3277</v>
      </c>
      <c r="D67" s="85" t="s">
        <v>593</v>
      </c>
      <c r="F67" s="82"/>
      <c r="G67" s="83"/>
      <c r="H67" s="83"/>
      <c r="I67" s="87"/>
    </row>
    <row r="68" spans="2:9" x14ac:dyDescent="0.2">
      <c r="B68" s="84">
        <f>I70-B59-B62-B64</f>
        <v>7590</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11268</v>
      </c>
      <c r="C70" s="78"/>
      <c r="D70" s="78" t="s">
        <v>553</v>
      </c>
      <c r="E70" s="78"/>
      <c r="F70" s="91"/>
      <c r="G70" s="78" t="s">
        <v>553</v>
      </c>
      <c r="H70" s="78"/>
      <c r="I70" s="92">
        <f>I59+I60+I63</f>
        <v>11268</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7590</v>
      </c>
    </row>
    <row r="78" spans="2:9" x14ac:dyDescent="0.2">
      <c r="B78" s="84"/>
      <c r="E78" s="85" t="s">
        <v>585</v>
      </c>
      <c r="F78" s="82"/>
      <c r="G78" s="88"/>
      <c r="H78" s="85"/>
      <c r="I78" s="87"/>
    </row>
    <row r="79" spans="2:9" x14ac:dyDescent="0.2">
      <c r="B79" s="84">
        <f>I82-B77</f>
        <v>7590</v>
      </c>
      <c r="D79" s="85" t="s">
        <v>580</v>
      </c>
      <c r="E79" s="68" t="s">
        <v>584</v>
      </c>
      <c r="F79" s="82"/>
      <c r="G79" s="83"/>
      <c r="H79" s="83"/>
      <c r="I79" s="87"/>
    </row>
    <row r="80" spans="2:9" x14ac:dyDescent="0.2">
      <c r="B80" s="84">
        <f>B79-B13</f>
        <v>-3924</v>
      </c>
      <c r="D80" s="85" t="s">
        <v>583</v>
      </c>
      <c r="E80" s="66" t="s">
        <v>579</v>
      </c>
      <c r="F80" s="82"/>
      <c r="G80" s="83"/>
      <c r="H80" s="83"/>
      <c r="I80" s="87"/>
    </row>
    <row r="81" spans="2:9" x14ac:dyDescent="0.2">
      <c r="B81" s="84"/>
      <c r="F81" s="82"/>
      <c r="G81" s="83"/>
      <c r="H81" s="83"/>
      <c r="I81" s="87"/>
    </row>
    <row r="82" spans="2:9" x14ac:dyDescent="0.2">
      <c r="B82" s="89">
        <f>B77+B79</f>
        <v>7590</v>
      </c>
      <c r="C82" s="78"/>
      <c r="D82" s="78" t="s">
        <v>553</v>
      </c>
      <c r="E82" s="78"/>
      <c r="F82" s="91"/>
      <c r="G82" s="78" t="s">
        <v>553</v>
      </c>
      <c r="H82" s="78"/>
      <c r="I82" s="92">
        <f>I77</f>
        <v>7590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4343</v>
      </c>
      <c r="D92" s="85" t="s">
        <v>567</v>
      </c>
      <c r="E92" s="66" t="s">
        <v>566</v>
      </c>
      <c r="F92" s="82"/>
      <c r="G92" s="85" t="s">
        <v>580</v>
      </c>
      <c r="H92" s="66" t="s">
        <v>579</v>
      </c>
      <c r="I92" s="87">
        <f>+B80</f>
        <v>-3924</v>
      </c>
    </row>
    <row r="93" spans="2:9" x14ac:dyDescent="0.2">
      <c r="B93" s="84"/>
      <c r="E93" s="68" t="s">
        <v>563</v>
      </c>
      <c r="F93" s="82"/>
      <c r="G93" s="88" t="s">
        <v>578</v>
      </c>
      <c r="H93" s="81" t="s">
        <v>577</v>
      </c>
      <c r="I93" s="87">
        <f>I94+I95</f>
        <v>8267</v>
      </c>
    </row>
    <row r="94" spans="2:9" x14ac:dyDescent="0.2">
      <c r="B94" s="84"/>
      <c r="E94" s="85"/>
      <c r="F94" s="82"/>
      <c r="G94" s="88" t="s">
        <v>576</v>
      </c>
      <c r="I94" s="87">
        <v>8242</v>
      </c>
    </row>
    <row r="95" spans="2:9" x14ac:dyDescent="0.2">
      <c r="B95" s="84"/>
      <c r="E95" s="85"/>
      <c r="F95" s="82"/>
      <c r="G95" s="88" t="s">
        <v>575</v>
      </c>
      <c r="I95" s="87">
        <v>25</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4343</v>
      </c>
      <c r="C99" s="78"/>
      <c r="D99" s="78" t="s">
        <v>553</v>
      </c>
      <c r="E99" s="78"/>
      <c r="F99" s="91"/>
      <c r="G99" s="78" t="s">
        <v>553</v>
      </c>
      <c r="H99" s="78"/>
      <c r="I99" s="92">
        <f>I92+I93+I96</f>
        <v>4343</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42000</v>
      </c>
      <c r="D106" s="85" t="s">
        <v>570</v>
      </c>
      <c r="E106" s="103" t="s">
        <v>569</v>
      </c>
      <c r="F106" s="82"/>
      <c r="G106" s="83"/>
      <c r="H106" s="83"/>
      <c r="I106" s="82"/>
    </row>
    <row r="107" spans="2:9" x14ac:dyDescent="0.2">
      <c r="B107" s="84">
        <v>41841</v>
      </c>
      <c r="D107" s="85" t="s">
        <v>568</v>
      </c>
      <c r="E107" s="85"/>
      <c r="F107" s="82"/>
      <c r="G107" s="85" t="s">
        <v>567</v>
      </c>
      <c r="H107" s="68" t="s">
        <v>566</v>
      </c>
      <c r="I107" s="87"/>
    </row>
    <row r="108" spans="2:9" x14ac:dyDescent="0.2">
      <c r="B108" s="84">
        <f>-B13</f>
        <v>-11514</v>
      </c>
      <c r="D108" s="85" t="s">
        <v>565</v>
      </c>
      <c r="E108" s="86" t="s">
        <v>564</v>
      </c>
      <c r="F108" s="82"/>
      <c r="G108" s="85"/>
      <c r="H108" s="67" t="s">
        <v>563</v>
      </c>
      <c r="I108" s="87">
        <f>B92</f>
        <v>4343</v>
      </c>
    </row>
    <row r="109" spans="2:9" x14ac:dyDescent="0.2">
      <c r="B109" s="84">
        <v>159</v>
      </c>
      <c r="D109" s="95" t="s">
        <v>562</v>
      </c>
      <c r="E109" s="85" t="s">
        <v>561</v>
      </c>
      <c r="F109" s="82"/>
      <c r="H109" s="104"/>
      <c r="I109" s="105"/>
    </row>
    <row r="110" spans="2:9" x14ac:dyDescent="0.2">
      <c r="B110" s="84">
        <v>0</v>
      </c>
      <c r="D110" s="85" t="s">
        <v>560</v>
      </c>
      <c r="E110" s="85" t="s">
        <v>559</v>
      </c>
      <c r="F110" s="82"/>
      <c r="G110" s="93"/>
      <c r="I110" s="87"/>
    </row>
    <row r="111" spans="2:9" x14ac:dyDescent="0.2">
      <c r="B111" s="84">
        <v>1152</v>
      </c>
      <c r="D111" s="95" t="s">
        <v>558</v>
      </c>
      <c r="E111" s="85" t="s">
        <v>557</v>
      </c>
      <c r="F111" s="82"/>
      <c r="H111" s="104"/>
      <c r="I111" s="105"/>
    </row>
    <row r="112" spans="2:9" x14ac:dyDescent="0.2">
      <c r="B112" s="84"/>
      <c r="D112" s="85"/>
      <c r="E112" s="85" t="s">
        <v>556</v>
      </c>
      <c r="F112" s="82"/>
      <c r="G112" s="93"/>
      <c r="I112" s="87"/>
    </row>
    <row r="113" spans="2:9" x14ac:dyDescent="0.2">
      <c r="B113" s="84">
        <f>I115-B106-B108-B111</f>
        <v>-27295</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4343</v>
      </c>
      <c r="C115" s="78"/>
      <c r="D115" s="78" t="s">
        <v>553</v>
      </c>
      <c r="E115" s="106"/>
      <c r="F115" s="91"/>
      <c r="G115" s="78" t="s">
        <v>553</v>
      </c>
      <c r="H115" s="78"/>
      <c r="I115" s="92">
        <f>I108</f>
        <v>4343</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-27295</v>
      </c>
    </row>
    <row r="123" spans="2:9" ht="15" x14ac:dyDescent="0.2">
      <c r="B123" s="84">
        <f>B125+B128+B131+B134+B137+B142+B143+B144</f>
        <v>-7947</v>
      </c>
      <c r="C123" s="79"/>
      <c r="D123" s="58"/>
      <c r="E123" s="85" t="s">
        <v>548</v>
      </c>
      <c r="F123" s="58"/>
      <c r="G123" s="58"/>
      <c r="H123" s="58"/>
      <c r="I123" s="87">
        <f>I125+I128+I131+I134+I137+I142+I143+I144</f>
        <v>19348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-126</v>
      </c>
      <c r="E128" s="85" t="s">
        <v>544</v>
      </c>
      <c r="I128" s="87">
        <f>I129+I130</f>
        <v>-19</v>
      </c>
    </row>
    <row r="129" spans="2:9" x14ac:dyDescent="0.2">
      <c r="B129" s="84">
        <v>-4</v>
      </c>
      <c r="E129" s="85" t="s">
        <v>543</v>
      </c>
      <c r="I129" s="87">
        <v>0</v>
      </c>
    </row>
    <row r="130" spans="2:9" x14ac:dyDescent="0.2">
      <c r="B130" s="84">
        <v>-122</v>
      </c>
      <c r="E130" s="85" t="s">
        <v>542</v>
      </c>
      <c r="I130" s="87">
        <v>-19</v>
      </c>
    </row>
    <row r="131" spans="2:9" x14ac:dyDescent="0.2">
      <c r="B131" s="84">
        <f>B132+B133</f>
        <v>523</v>
      </c>
      <c r="E131" s="85" t="s">
        <v>541</v>
      </c>
      <c r="I131" s="87">
        <f>I132+I133</f>
        <v>0</v>
      </c>
    </row>
    <row r="132" spans="2:9" x14ac:dyDescent="0.2">
      <c r="B132" s="84">
        <v>430</v>
      </c>
      <c r="E132" s="85" t="s">
        <v>540</v>
      </c>
      <c r="I132" s="87">
        <v>0</v>
      </c>
    </row>
    <row r="133" spans="2:9" x14ac:dyDescent="0.2">
      <c r="B133" s="84">
        <v>93</v>
      </c>
      <c r="E133" s="85" t="s">
        <v>539</v>
      </c>
      <c r="I133" s="87">
        <v>0</v>
      </c>
    </row>
    <row r="134" spans="2:9" x14ac:dyDescent="0.2">
      <c r="B134" s="84">
        <f>B135+B136</f>
        <v>-1993</v>
      </c>
      <c r="E134" s="85" t="s">
        <v>538</v>
      </c>
      <c r="I134" s="87">
        <f>I135+I136</f>
        <v>14748</v>
      </c>
    </row>
    <row r="135" spans="2:9" x14ac:dyDescent="0.2">
      <c r="B135" s="84">
        <v>-1351</v>
      </c>
      <c r="E135" s="85" t="s">
        <v>537</v>
      </c>
      <c r="I135" s="87">
        <v>1689</v>
      </c>
    </row>
    <row r="136" spans="2:9" x14ac:dyDescent="0.2">
      <c r="B136" s="84">
        <v>-642</v>
      </c>
      <c r="E136" s="85" t="s">
        <v>536</v>
      </c>
      <c r="I136" s="87">
        <v>13059</v>
      </c>
    </row>
    <row r="137" spans="2:9" x14ac:dyDescent="0.2">
      <c r="B137" s="84">
        <f>B138+B141</f>
        <v>-12880</v>
      </c>
      <c r="E137" s="107" t="s">
        <v>535</v>
      </c>
      <c r="I137" s="87">
        <f>I138+I141</f>
        <v>971</v>
      </c>
    </row>
    <row r="138" spans="2:9" x14ac:dyDescent="0.2">
      <c r="B138" s="84">
        <f>B139+B140</f>
        <v>-1204</v>
      </c>
      <c r="E138" s="107" t="s">
        <v>534</v>
      </c>
      <c r="I138" s="87">
        <f>I139+I140</f>
        <v>971</v>
      </c>
    </row>
    <row r="139" spans="2:9" x14ac:dyDescent="0.2">
      <c r="B139" s="84">
        <v>-1204</v>
      </c>
      <c r="E139" s="107" t="s">
        <v>533</v>
      </c>
      <c r="I139" s="87">
        <v>971</v>
      </c>
    </row>
    <row r="140" spans="2:9" x14ac:dyDescent="0.2">
      <c r="B140" s="84">
        <v>0</v>
      </c>
      <c r="E140" s="107" t="s">
        <v>532</v>
      </c>
      <c r="I140" s="87">
        <v>0</v>
      </c>
    </row>
    <row r="141" spans="2:9" x14ac:dyDescent="0.2">
      <c r="B141" s="84">
        <v>-11676</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6529</v>
      </c>
      <c r="C144" s="85" t="s">
        <v>528</v>
      </c>
      <c r="E144" s="85" t="s">
        <v>528</v>
      </c>
      <c r="I144" s="87">
        <f>I145+I146</f>
        <v>3648</v>
      </c>
    </row>
    <row r="145" spans="2:9" x14ac:dyDescent="0.2">
      <c r="B145" s="84">
        <v>8772</v>
      </c>
      <c r="C145" s="85" t="s">
        <v>527</v>
      </c>
      <c r="E145" s="85" t="s">
        <v>527</v>
      </c>
      <c r="I145" s="87">
        <v>1930</v>
      </c>
    </row>
    <row r="146" spans="2:9" x14ac:dyDescent="0.2">
      <c r="B146" s="89">
        <v>-2243</v>
      </c>
      <c r="C146" s="108" t="s">
        <v>526</v>
      </c>
      <c r="D146" s="109"/>
      <c r="E146" s="108" t="s">
        <v>526</v>
      </c>
      <c r="F146" s="109"/>
      <c r="G146" s="109"/>
      <c r="H146" s="109"/>
      <c r="I146" s="92">
        <v>1718</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126" customFormat="1" ht="14.25" customHeight="1" x14ac:dyDescent="0.25">
      <c r="B1" s="46" t="s">
        <v>112</v>
      </c>
      <c r="D1" s="127"/>
      <c r="E1" s="127"/>
      <c r="F1" s="127"/>
      <c r="G1" s="128"/>
      <c r="H1" s="127"/>
      <c r="I1" s="127"/>
      <c r="J1" s="127"/>
      <c r="K1" s="127"/>
      <c r="L1" s="127"/>
      <c r="M1" s="127"/>
    </row>
    <row r="2" spans="2:14" s="129" customFormat="1" ht="20.25" x14ac:dyDescent="0.25">
      <c r="B2" s="75" t="s">
        <v>1018</v>
      </c>
      <c r="D2" s="130"/>
      <c r="E2" s="130"/>
      <c r="F2" s="130"/>
      <c r="G2" s="128"/>
      <c r="H2" s="130"/>
      <c r="I2" s="130"/>
      <c r="J2" s="130"/>
      <c r="K2" s="130"/>
      <c r="L2" s="130"/>
      <c r="M2" s="130"/>
    </row>
    <row r="3" spans="2:14" s="131" customFormat="1" ht="15" customHeight="1" x14ac:dyDescent="0.25">
      <c r="B3" s="76" t="s">
        <v>760</v>
      </c>
      <c r="D3" s="128"/>
      <c r="E3" s="132"/>
      <c r="F3" s="128"/>
      <c r="G3" s="128"/>
      <c r="H3" s="128"/>
      <c r="I3" s="128"/>
      <c r="J3" s="128"/>
      <c r="K3" s="128"/>
      <c r="L3" s="128"/>
      <c r="M3" s="128"/>
      <c r="N3" s="133"/>
    </row>
    <row r="4" spans="2:14" s="131" customFormat="1" ht="15" customHeight="1" x14ac:dyDescent="0.25">
      <c r="B4" s="76"/>
      <c r="D4" s="128"/>
      <c r="E4" s="132"/>
      <c r="F4" s="128"/>
      <c r="G4" s="128"/>
      <c r="H4" s="128"/>
      <c r="I4" s="128"/>
      <c r="J4" s="128"/>
      <c r="K4" s="128"/>
      <c r="L4" s="128"/>
      <c r="M4" s="128"/>
      <c r="N4" s="133"/>
    </row>
    <row r="5" spans="2:14" s="134" customFormat="1" ht="15" customHeight="1" x14ac:dyDescent="0.2">
      <c r="B5" s="76"/>
      <c r="D5" s="135"/>
      <c r="E5" s="136"/>
      <c r="F5" s="136"/>
      <c r="G5" s="136"/>
      <c r="H5" s="136"/>
      <c r="I5" s="136"/>
      <c r="J5" s="136"/>
      <c r="K5" s="136"/>
      <c r="L5" s="136"/>
      <c r="M5" s="136"/>
      <c r="N5" s="35"/>
    </row>
    <row r="6" spans="2:14" s="134" customFormat="1" ht="20.25" customHeight="1" x14ac:dyDescent="0.2">
      <c r="B6" s="137" t="s">
        <v>647</v>
      </c>
      <c r="D6" s="135"/>
      <c r="E6" s="136"/>
      <c r="F6" s="136"/>
      <c r="G6" s="136"/>
      <c r="H6" s="136"/>
      <c r="I6" s="136"/>
      <c r="J6" s="136"/>
      <c r="K6" s="136"/>
      <c r="L6" s="136"/>
      <c r="M6" s="136"/>
      <c r="N6" s="35"/>
    </row>
    <row r="7" spans="2:14" ht="15" x14ac:dyDescent="0.2">
      <c r="B7" s="65" t="s">
        <v>646</v>
      </c>
      <c r="C7" s="65"/>
      <c r="D7" s="65"/>
      <c r="E7" s="65"/>
      <c r="F7" s="65"/>
      <c r="G7" s="65"/>
      <c r="H7" s="65"/>
      <c r="I7" s="65"/>
    </row>
    <row r="9" spans="2:14" x14ac:dyDescent="0.2">
      <c r="B9" s="70" t="s">
        <v>591</v>
      </c>
      <c r="C9" s="78"/>
      <c r="D9" s="78"/>
      <c r="E9" s="78"/>
      <c r="F9" s="78"/>
      <c r="G9" s="78"/>
      <c r="H9" s="78"/>
      <c r="I9" s="69" t="s">
        <v>590</v>
      </c>
    </row>
    <row r="10" spans="2:14" x14ac:dyDescent="0.2">
      <c r="B10" s="80"/>
      <c r="F10" s="82"/>
      <c r="G10" s="83"/>
      <c r="H10" s="83"/>
      <c r="I10" s="82"/>
    </row>
    <row r="11" spans="2:14" x14ac:dyDescent="0.2">
      <c r="B11" s="84">
        <v>30561</v>
      </c>
      <c r="D11" s="81" t="s">
        <v>645</v>
      </c>
      <c r="E11" s="85" t="s">
        <v>644</v>
      </c>
      <c r="F11" s="82"/>
      <c r="G11" s="83" t="s">
        <v>643</v>
      </c>
      <c r="H11" s="86" t="s">
        <v>642</v>
      </c>
      <c r="I11" s="87">
        <f>I12+I13</f>
        <v>43493</v>
      </c>
    </row>
    <row r="12" spans="2:14" x14ac:dyDescent="0.2">
      <c r="B12" s="84">
        <f>I11-B11</f>
        <v>12932</v>
      </c>
      <c r="D12" s="85" t="s">
        <v>632</v>
      </c>
      <c r="E12" s="66" t="s">
        <v>631</v>
      </c>
      <c r="F12" s="82"/>
      <c r="G12" s="88" t="s">
        <v>641</v>
      </c>
      <c r="H12" s="83"/>
      <c r="I12" s="87">
        <v>43493</v>
      </c>
    </row>
    <row r="13" spans="2:14" x14ac:dyDescent="0.2">
      <c r="B13" s="84">
        <v>933</v>
      </c>
      <c r="D13" s="81" t="s">
        <v>640</v>
      </c>
      <c r="E13" s="85" t="s">
        <v>564</v>
      </c>
      <c r="F13" s="82"/>
      <c r="G13" s="88" t="s">
        <v>639</v>
      </c>
      <c r="I13" s="87">
        <v>0</v>
      </c>
    </row>
    <row r="14" spans="2:14" x14ac:dyDescent="0.2">
      <c r="B14" s="84">
        <f>B12-B13</f>
        <v>11999</v>
      </c>
      <c r="D14" s="81" t="s">
        <v>638</v>
      </c>
      <c r="E14" s="66" t="s">
        <v>637</v>
      </c>
      <c r="F14" s="82"/>
      <c r="G14" s="88"/>
      <c r="H14" s="83"/>
      <c r="I14" s="87"/>
    </row>
    <row r="15" spans="2:14" ht="7.15" customHeight="1" x14ac:dyDescent="0.2">
      <c r="B15" s="84"/>
      <c r="F15" s="82"/>
      <c r="G15" s="83"/>
      <c r="H15" s="83"/>
      <c r="I15" s="87"/>
    </row>
    <row r="16" spans="2:14" x14ac:dyDescent="0.2">
      <c r="B16" s="89">
        <f>B11+B12</f>
        <v>43493</v>
      </c>
      <c r="C16" s="78"/>
      <c r="D16" s="90" t="s">
        <v>553</v>
      </c>
      <c r="E16" s="78"/>
      <c r="F16" s="91"/>
      <c r="G16" s="90" t="s">
        <v>553</v>
      </c>
      <c r="H16" s="78"/>
      <c r="I16" s="92">
        <f>I11</f>
        <v>43493</v>
      </c>
    </row>
    <row r="19" spans="2:9" ht="15" x14ac:dyDescent="0.2">
      <c r="B19" s="65" t="s">
        <v>636</v>
      </c>
      <c r="C19" s="93"/>
      <c r="D19" s="65"/>
      <c r="E19" s="65"/>
      <c r="F19" s="65"/>
      <c r="G19" s="65"/>
      <c r="H19" s="65"/>
      <c r="I19" s="93"/>
    </row>
    <row r="22" spans="2:9" ht="15" x14ac:dyDescent="0.2">
      <c r="B22" s="65" t="s">
        <v>635</v>
      </c>
      <c r="C22" s="93"/>
      <c r="D22" s="93"/>
      <c r="E22" s="93"/>
      <c r="F22" s="93"/>
      <c r="G22" s="93"/>
      <c r="H22" s="93"/>
      <c r="I22" s="93"/>
    </row>
    <row r="24" spans="2:9" ht="15" x14ac:dyDescent="0.2">
      <c r="B24" s="70" t="s">
        <v>591</v>
      </c>
      <c r="C24" s="71"/>
      <c r="D24" s="71"/>
      <c r="E24" s="71"/>
      <c r="F24" s="71"/>
      <c r="G24" s="71"/>
      <c r="H24" s="71"/>
      <c r="I24" s="69" t="s">
        <v>590</v>
      </c>
    </row>
    <row r="25" spans="2:9" x14ac:dyDescent="0.2">
      <c r="B25" s="80"/>
      <c r="F25" s="82"/>
      <c r="G25" s="83"/>
      <c r="H25" s="83"/>
      <c r="I25" s="82"/>
    </row>
    <row r="26" spans="2:9" x14ac:dyDescent="0.2">
      <c r="B26" s="84">
        <f>B27+B28</f>
        <v>11391</v>
      </c>
      <c r="D26" s="81" t="s">
        <v>634</v>
      </c>
      <c r="E26" s="85" t="s">
        <v>633</v>
      </c>
      <c r="F26" s="82"/>
      <c r="G26" s="88" t="s">
        <v>632</v>
      </c>
      <c r="H26" s="68" t="s">
        <v>631</v>
      </c>
      <c r="I26" s="87">
        <f>+B12</f>
        <v>12932</v>
      </c>
    </row>
    <row r="27" spans="2:9" x14ac:dyDescent="0.2">
      <c r="B27" s="84">
        <v>8958</v>
      </c>
      <c r="D27" s="85" t="s">
        <v>630</v>
      </c>
      <c r="F27" s="82"/>
      <c r="G27" s="83"/>
      <c r="H27" s="83"/>
      <c r="I27" s="87"/>
    </row>
    <row r="28" spans="2:9" x14ac:dyDescent="0.2">
      <c r="B28" s="84">
        <f>B29+B30</f>
        <v>2433</v>
      </c>
      <c r="D28" s="85" t="s">
        <v>629</v>
      </c>
      <c r="F28" s="82"/>
      <c r="G28" s="83"/>
      <c r="H28" s="83"/>
      <c r="I28" s="87"/>
    </row>
    <row r="29" spans="2:9" x14ac:dyDescent="0.2">
      <c r="B29" s="84">
        <v>2433</v>
      </c>
      <c r="D29" s="85" t="s">
        <v>628</v>
      </c>
      <c r="F29" s="82"/>
      <c r="G29" s="83"/>
      <c r="H29" s="83"/>
      <c r="I29" s="87"/>
    </row>
    <row r="30" spans="2:9" x14ac:dyDescent="0.2">
      <c r="B30" s="84">
        <v>0</v>
      </c>
      <c r="D30" s="85" t="s">
        <v>627</v>
      </c>
      <c r="F30" s="82"/>
      <c r="G30" s="83"/>
      <c r="H30" s="83"/>
      <c r="I30" s="87"/>
    </row>
    <row r="31" spans="2:9" ht="12.75" customHeight="1" x14ac:dyDescent="0.2">
      <c r="B31" s="84">
        <v>73</v>
      </c>
      <c r="D31" s="81" t="s">
        <v>626</v>
      </c>
      <c r="E31" s="81" t="s">
        <v>625</v>
      </c>
      <c r="F31" s="82"/>
      <c r="G31" s="83"/>
      <c r="H31" s="83"/>
      <c r="I31" s="87"/>
    </row>
    <row r="32" spans="2:9" ht="12.75" customHeight="1" x14ac:dyDescent="0.2">
      <c r="B32" s="84">
        <v>0</v>
      </c>
      <c r="D32" s="81" t="s">
        <v>624</v>
      </c>
      <c r="E32" s="81" t="s">
        <v>623</v>
      </c>
      <c r="F32" s="82"/>
      <c r="G32" s="83"/>
      <c r="H32" s="83"/>
      <c r="I32" s="87"/>
    </row>
    <row r="33" spans="2:9" x14ac:dyDescent="0.2">
      <c r="B33" s="84">
        <f>I35-B26-B31-B32</f>
        <v>1468</v>
      </c>
      <c r="D33" s="85" t="s">
        <v>621</v>
      </c>
      <c r="E33" s="66" t="s">
        <v>620</v>
      </c>
      <c r="F33" s="82"/>
      <c r="G33" s="83"/>
      <c r="H33" s="83"/>
      <c r="I33" s="87"/>
    </row>
    <row r="34" spans="2:9" x14ac:dyDescent="0.2">
      <c r="B34" s="84"/>
      <c r="F34" s="82"/>
      <c r="G34" s="83"/>
      <c r="H34" s="83"/>
      <c r="I34" s="87"/>
    </row>
    <row r="35" spans="2:9" x14ac:dyDescent="0.2">
      <c r="B35" s="89">
        <f>B26+B31+B32+B33</f>
        <v>12932</v>
      </c>
      <c r="C35" s="78"/>
      <c r="D35" s="90" t="s">
        <v>553</v>
      </c>
      <c r="E35" s="78"/>
      <c r="F35" s="91"/>
      <c r="G35" s="90" t="s">
        <v>553</v>
      </c>
      <c r="H35" s="78"/>
      <c r="I35" s="92">
        <f>I26</f>
        <v>12932</v>
      </c>
    </row>
    <row r="38" spans="2:9" ht="15" x14ac:dyDescent="0.2">
      <c r="B38" s="65" t="s">
        <v>622</v>
      </c>
      <c r="C38" s="94"/>
      <c r="D38" s="94"/>
      <c r="E38" s="94"/>
      <c r="F38" s="94"/>
      <c r="G38" s="94"/>
      <c r="H38" s="94"/>
      <c r="I38" s="94"/>
    </row>
    <row r="39" spans="2:9" ht="13.15" customHeight="1" x14ac:dyDescent="0.2"/>
    <row r="40" spans="2:9" x14ac:dyDescent="0.2">
      <c r="B40" s="70" t="s">
        <v>591</v>
      </c>
      <c r="C40" s="78"/>
      <c r="D40" s="78"/>
      <c r="E40" s="78"/>
      <c r="F40" s="78"/>
      <c r="G40" s="78"/>
      <c r="H40" s="78"/>
      <c r="I40" s="69" t="s">
        <v>590</v>
      </c>
    </row>
    <row r="41" spans="2:9" x14ac:dyDescent="0.2">
      <c r="B41" s="80"/>
      <c r="F41" s="82"/>
      <c r="G41" s="83"/>
      <c r="H41" s="83"/>
      <c r="I41" s="82"/>
    </row>
    <row r="42" spans="2:9" x14ac:dyDescent="0.2">
      <c r="B42" s="84">
        <f>B43+B44+B45+B47+B48</f>
        <v>23</v>
      </c>
      <c r="D42" s="81" t="s">
        <v>619</v>
      </c>
      <c r="E42" s="88" t="s">
        <v>618</v>
      </c>
      <c r="F42" s="82"/>
      <c r="G42" s="85" t="s">
        <v>621</v>
      </c>
      <c r="H42" s="66" t="s">
        <v>620</v>
      </c>
      <c r="I42" s="87">
        <f>+B33</f>
        <v>1468</v>
      </c>
    </row>
    <row r="43" spans="2:9" ht="15" x14ac:dyDescent="0.2">
      <c r="B43" s="84">
        <v>23</v>
      </c>
      <c r="C43" s="58"/>
      <c r="D43" s="95" t="s">
        <v>617</v>
      </c>
      <c r="F43" s="62"/>
      <c r="G43" s="79" t="s">
        <v>619</v>
      </c>
      <c r="H43" s="96" t="s">
        <v>618</v>
      </c>
      <c r="I43" s="87">
        <f>I44+I45+I47+I48+I49</f>
        <v>17</v>
      </c>
    </row>
    <row r="44" spans="2:9" x14ac:dyDescent="0.2">
      <c r="B44" s="84">
        <v>0</v>
      </c>
      <c r="D44" s="85" t="s">
        <v>616</v>
      </c>
      <c r="F44" s="82"/>
      <c r="G44" s="95" t="s">
        <v>617</v>
      </c>
      <c r="I44" s="87">
        <v>17</v>
      </c>
    </row>
    <row r="45" spans="2:9" x14ac:dyDescent="0.2">
      <c r="B45" s="84">
        <v>0</v>
      </c>
      <c r="D45" s="85" t="s">
        <v>615</v>
      </c>
      <c r="E45" s="80"/>
      <c r="F45" s="82"/>
      <c r="G45" s="85" t="s">
        <v>616</v>
      </c>
      <c r="I45" s="87">
        <v>0</v>
      </c>
    </row>
    <row r="46" spans="2:9" x14ac:dyDescent="0.2">
      <c r="B46" s="84"/>
      <c r="E46" s="97" t="s">
        <v>614</v>
      </c>
      <c r="F46" s="82"/>
      <c r="G46" s="85" t="s">
        <v>615</v>
      </c>
      <c r="H46" s="80"/>
      <c r="I46" s="87"/>
    </row>
    <row r="47" spans="2:9" x14ac:dyDescent="0.2">
      <c r="B47" s="84">
        <v>0</v>
      </c>
      <c r="D47" s="85" t="s">
        <v>613</v>
      </c>
      <c r="E47" s="85"/>
      <c r="F47" s="82"/>
      <c r="H47" s="85" t="s">
        <v>614</v>
      </c>
      <c r="I47" s="87">
        <v>0</v>
      </c>
    </row>
    <row r="48" spans="2:9" x14ac:dyDescent="0.2">
      <c r="B48" s="84">
        <v>0</v>
      </c>
      <c r="D48" s="85" t="s">
        <v>612</v>
      </c>
      <c r="E48" s="85"/>
      <c r="F48" s="82"/>
      <c r="G48" s="81" t="s">
        <v>613</v>
      </c>
      <c r="H48" s="85"/>
      <c r="I48" s="87">
        <v>0</v>
      </c>
    </row>
    <row r="49" spans="2:9" x14ac:dyDescent="0.2">
      <c r="B49" s="84">
        <f>I52-B42</f>
        <v>1462</v>
      </c>
      <c r="D49" s="85" t="s">
        <v>607</v>
      </c>
      <c r="E49" s="66" t="s">
        <v>606</v>
      </c>
      <c r="F49" s="82"/>
      <c r="G49" s="85" t="s">
        <v>612</v>
      </c>
      <c r="H49" s="85"/>
      <c r="I49" s="87">
        <v>0</v>
      </c>
    </row>
    <row r="50" spans="2:9" x14ac:dyDescent="0.2">
      <c r="B50" s="84"/>
      <c r="D50" s="85"/>
      <c r="E50" s="85"/>
      <c r="F50" s="82"/>
      <c r="G50" s="85" t="s">
        <v>611</v>
      </c>
      <c r="H50" s="85"/>
      <c r="I50" s="87">
        <v>0</v>
      </c>
    </row>
    <row r="51" spans="2:9" x14ac:dyDescent="0.2">
      <c r="B51" s="84"/>
      <c r="F51" s="82"/>
      <c r="G51" s="85"/>
      <c r="I51" s="87"/>
    </row>
    <row r="52" spans="2:9" x14ac:dyDescent="0.2">
      <c r="B52" s="89">
        <f>B42+B49</f>
        <v>1485</v>
      </c>
      <c r="C52" s="78"/>
      <c r="D52" s="78" t="s">
        <v>553</v>
      </c>
      <c r="E52" s="78"/>
      <c r="F52" s="91"/>
      <c r="G52" s="78" t="s">
        <v>553</v>
      </c>
      <c r="H52" s="78"/>
      <c r="I52" s="92">
        <f>I42+I43+I50</f>
        <v>1485</v>
      </c>
    </row>
    <row r="55" spans="2:9" ht="15" x14ac:dyDescent="0.2">
      <c r="B55" s="65" t="s">
        <v>610</v>
      </c>
      <c r="C55" s="94"/>
      <c r="D55" s="94"/>
      <c r="E55" s="94"/>
      <c r="F55" s="94"/>
      <c r="G55" s="94"/>
      <c r="H55" s="94"/>
      <c r="I55" s="94"/>
    </row>
    <row r="57" spans="2:9" x14ac:dyDescent="0.2">
      <c r="B57" s="70" t="s">
        <v>591</v>
      </c>
      <c r="C57" s="78"/>
      <c r="D57" s="78"/>
      <c r="E57" s="78"/>
      <c r="F57" s="78"/>
      <c r="G57" s="78"/>
      <c r="H57" s="78"/>
      <c r="I57" s="69" t="s">
        <v>590</v>
      </c>
    </row>
    <row r="58" spans="2:9" x14ac:dyDescent="0.2">
      <c r="B58" s="80"/>
      <c r="F58" s="82"/>
      <c r="G58" s="83"/>
      <c r="H58" s="83"/>
      <c r="I58" s="82"/>
    </row>
    <row r="59" spans="2:9" x14ac:dyDescent="0.2">
      <c r="B59" s="84">
        <f>B60+B61</f>
        <v>125</v>
      </c>
      <c r="D59" s="81" t="s">
        <v>609</v>
      </c>
      <c r="E59" s="86" t="s">
        <v>608</v>
      </c>
      <c r="F59" s="82"/>
      <c r="G59" s="88" t="s">
        <v>607</v>
      </c>
      <c r="H59" s="66" t="s">
        <v>606</v>
      </c>
      <c r="I59" s="87">
        <f>+B49</f>
        <v>1462</v>
      </c>
    </row>
    <row r="60" spans="2:9" x14ac:dyDescent="0.2">
      <c r="B60" s="84">
        <v>125</v>
      </c>
      <c r="D60" s="85" t="s">
        <v>605</v>
      </c>
      <c r="F60" s="82"/>
      <c r="G60" s="88" t="s">
        <v>604</v>
      </c>
      <c r="H60" s="85"/>
      <c r="I60" s="87">
        <f>I61+I62</f>
        <v>0</v>
      </c>
    </row>
    <row r="61" spans="2:9" x14ac:dyDescent="0.2">
      <c r="B61" s="84">
        <v>0</v>
      </c>
      <c r="D61" s="85" t="s">
        <v>603</v>
      </c>
      <c r="F61" s="82"/>
      <c r="G61" s="88" t="s">
        <v>602</v>
      </c>
      <c r="I61" s="87">
        <v>0</v>
      </c>
    </row>
    <row r="62" spans="2:9" x14ac:dyDescent="0.2">
      <c r="B62" s="84">
        <v>0</v>
      </c>
      <c r="D62" s="81" t="s">
        <v>601</v>
      </c>
      <c r="E62" s="85" t="s">
        <v>600</v>
      </c>
      <c r="F62" s="82"/>
      <c r="G62" s="88" t="s">
        <v>599</v>
      </c>
      <c r="I62" s="87">
        <v>0</v>
      </c>
    </row>
    <row r="63" spans="2:9" x14ac:dyDescent="0.2">
      <c r="B63" s="84"/>
      <c r="E63" s="85" t="s">
        <v>598</v>
      </c>
      <c r="F63" s="82"/>
      <c r="G63" s="83" t="s">
        <v>597</v>
      </c>
      <c r="H63" s="81" t="s">
        <v>596</v>
      </c>
      <c r="I63" s="87">
        <f>I64+I65+I66</f>
        <v>0</v>
      </c>
    </row>
    <row r="64" spans="2:9" x14ac:dyDescent="0.2">
      <c r="B64" s="84">
        <f>B65+B66+B67</f>
        <v>338</v>
      </c>
      <c r="D64" s="81" t="s">
        <v>597</v>
      </c>
      <c r="E64" s="81" t="s">
        <v>596</v>
      </c>
      <c r="F64" s="82"/>
      <c r="G64" s="85" t="s">
        <v>595</v>
      </c>
      <c r="I64" s="87">
        <v>0</v>
      </c>
    </row>
    <row r="65" spans="2:9" x14ac:dyDescent="0.2">
      <c r="B65" s="84">
        <v>78</v>
      </c>
      <c r="D65" s="85" t="s">
        <v>595</v>
      </c>
      <c r="F65" s="82"/>
      <c r="G65" s="88" t="s">
        <v>594</v>
      </c>
      <c r="I65" s="87">
        <v>0</v>
      </c>
    </row>
    <row r="66" spans="2:9" x14ac:dyDescent="0.2">
      <c r="B66" s="84">
        <v>0</v>
      </c>
      <c r="D66" s="85" t="s">
        <v>594</v>
      </c>
      <c r="F66" s="82"/>
      <c r="G66" s="88" t="s">
        <v>593</v>
      </c>
      <c r="I66" s="87">
        <v>0</v>
      </c>
    </row>
    <row r="67" spans="2:9" x14ac:dyDescent="0.2">
      <c r="B67" s="84">
        <v>260</v>
      </c>
      <c r="D67" s="85" t="s">
        <v>593</v>
      </c>
      <c r="F67" s="82"/>
      <c r="G67" s="83"/>
      <c r="H67" s="83"/>
      <c r="I67" s="87"/>
    </row>
    <row r="68" spans="2:9" x14ac:dyDescent="0.2">
      <c r="B68" s="84">
        <f>I70-B59-B62-B64</f>
        <v>999</v>
      </c>
      <c r="D68" s="85" t="s">
        <v>587</v>
      </c>
      <c r="E68" s="85" t="s">
        <v>586</v>
      </c>
      <c r="F68" s="82"/>
      <c r="G68" s="83"/>
      <c r="H68" s="83"/>
      <c r="I68" s="87"/>
    </row>
    <row r="69" spans="2:9" ht="17.45" customHeight="1" x14ac:dyDescent="0.2">
      <c r="B69" s="84"/>
      <c r="F69" s="82"/>
      <c r="G69" s="83"/>
      <c r="H69" s="83"/>
      <c r="I69" s="87"/>
    </row>
    <row r="70" spans="2:9" ht="17.45" customHeight="1" x14ac:dyDescent="0.2">
      <c r="B70" s="89">
        <f>B59+B62+B64+B68</f>
        <v>1462</v>
      </c>
      <c r="C70" s="78"/>
      <c r="D70" s="78" t="s">
        <v>553</v>
      </c>
      <c r="E70" s="78"/>
      <c r="F70" s="91"/>
      <c r="G70" s="78" t="s">
        <v>553</v>
      </c>
      <c r="H70" s="78"/>
      <c r="I70" s="92">
        <f>I59+I60+I63</f>
        <v>1462</v>
      </c>
    </row>
    <row r="73" spans="2:9" ht="15" x14ac:dyDescent="0.2">
      <c r="B73" s="65" t="s">
        <v>592</v>
      </c>
      <c r="C73" s="94"/>
      <c r="D73" s="94"/>
      <c r="E73" s="94"/>
      <c r="F73" s="94"/>
      <c r="G73" s="94"/>
      <c r="H73" s="94"/>
      <c r="I73" s="94"/>
    </row>
    <row r="75" spans="2:9" x14ac:dyDescent="0.2">
      <c r="B75" s="70" t="s">
        <v>591</v>
      </c>
      <c r="C75" s="78"/>
      <c r="D75" s="78"/>
      <c r="E75" s="78"/>
      <c r="F75" s="78"/>
      <c r="G75" s="78"/>
      <c r="H75" s="78"/>
      <c r="I75" s="69" t="s">
        <v>590</v>
      </c>
    </row>
    <row r="76" spans="2:9" x14ac:dyDescent="0.2">
      <c r="B76" s="80"/>
      <c r="F76" s="82"/>
      <c r="G76" s="83"/>
      <c r="H76" s="83"/>
      <c r="I76" s="82"/>
    </row>
    <row r="77" spans="2:9" x14ac:dyDescent="0.2">
      <c r="B77" s="84">
        <v>0</v>
      </c>
      <c r="D77" s="81" t="s">
        <v>589</v>
      </c>
      <c r="E77" s="85" t="s">
        <v>588</v>
      </c>
      <c r="F77" s="82"/>
      <c r="G77" s="88" t="s">
        <v>587</v>
      </c>
      <c r="H77" s="66" t="s">
        <v>586</v>
      </c>
      <c r="I77" s="87">
        <f>+B68</f>
        <v>999</v>
      </c>
    </row>
    <row r="78" spans="2:9" x14ac:dyDescent="0.2">
      <c r="B78" s="84"/>
      <c r="E78" s="85" t="s">
        <v>585</v>
      </c>
      <c r="F78" s="82"/>
      <c r="G78" s="88"/>
      <c r="H78" s="85"/>
      <c r="I78" s="87"/>
    </row>
    <row r="79" spans="2:9" x14ac:dyDescent="0.2">
      <c r="B79" s="84">
        <f>I82-B77</f>
        <v>999</v>
      </c>
      <c r="D79" s="85" t="s">
        <v>580</v>
      </c>
      <c r="E79" s="68" t="s">
        <v>584</v>
      </c>
      <c r="F79" s="82"/>
      <c r="G79" s="83"/>
      <c r="H79" s="83"/>
      <c r="I79" s="87"/>
    </row>
    <row r="80" spans="2:9" x14ac:dyDescent="0.2">
      <c r="B80" s="84">
        <f>B79-B13</f>
        <v>66</v>
      </c>
      <c r="D80" s="85" t="s">
        <v>583</v>
      </c>
      <c r="E80" s="66" t="s">
        <v>579</v>
      </c>
      <c r="F80" s="82"/>
      <c r="G80" s="83"/>
      <c r="H80" s="83"/>
      <c r="I80" s="87"/>
    </row>
    <row r="81" spans="2:9" x14ac:dyDescent="0.2">
      <c r="B81" s="84"/>
      <c r="F81" s="82"/>
      <c r="G81" s="83"/>
      <c r="H81" s="83"/>
      <c r="I81" s="87"/>
    </row>
    <row r="82" spans="2:9" x14ac:dyDescent="0.2">
      <c r="B82" s="89">
        <f>B77+B79</f>
        <v>999</v>
      </c>
      <c r="C82" s="78"/>
      <c r="D82" s="78" t="s">
        <v>553</v>
      </c>
      <c r="E82" s="78"/>
      <c r="F82" s="91"/>
      <c r="G82" s="78" t="s">
        <v>553</v>
      </c>
      <c r="H82" s="78"/>
      <c r="I82" s="92">
        <f>I77</f>
        <v>999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65" t="s">
        <v>582</v>
      </c>
      <c r="C85" s="165"/>
      <c r="D85" s="165"/>
      <c r="E85" s="165"/>
      <c r="F85" s="165"/>
      <c r="G85" s="165"/>
      <c r="H85" s="165"/>
      <c r="I85" s="165"/>
    </row>
    <row r="86" spans="2:9" ht="7.15" customHeight="1" x14ac:dyDescent="0.2"/>
    <row r="88" spans="2:9" ht="15" x14ac:dyDescent="0.2">
      <c r="B88" s="65" t="s">
        <v>581</v>
      </c>
      <c r="C88" s="93"/>
      <c r="D88" s="93"/>
      <c r="E88" s="93"/>
      <c r="F88" s="93"/>
      <c r="G88" s="93"/>
      <c r="H88" s="93"/>
      <c r="I88" s="93"/>
    </row>
    <row r="89" spans="2:9" ht="15.75" customHeight="1" x14ac:dyDescent="0.2"/>
    <row r="90" spans="2:9" x14ac:dyDescent="0.2">
      <c r="B90" s="64" t="s">
        <v>551</v>
      </c>
      <c r="C90" s="78"/>
      <c r="D90" s="78"/>
      <c r="E90" s="78"/>
      <c r="F90" s="78"/>
      <c r="G90" s="78"/>
      <c r="H90" s="78"/>
      <c r="I90" s="63" t="s">
        <v>550</v>
      </c>
    </row>
    <row r="91" spans="2:9" x14ac:dyDescent="0.2">
      <c r="B91" s="80"/>
      <c r="F91" s="82"/>
      <c r="G91" s="83"/>
      <c r="H91" s="83"/>
      <c r="I91" s="82"/>
    </row>
    <row r="92" spans="2:9" x14ac:dyDescent="0.2">
      <c r="B92" s="84">
        <f>I99</f>
        <v>151</v>
      </c>
      <c r="D92" s="85" t="s">
        <v>567</v>
      </c>
      <c r="E92" s="66" t="s">
        <v>566</v>
      </c>
      <c r="F92" s="82"/>
      <c r="G92" s="85" t="s">
        <v>580</v>
      </c>
      <c r="H92" s="66" t="s">
        <v>579</v>
      </c>
      <c r="I92" s="87">
        <f>+B80</f>
        <v>66</v>
      </c>
    </row>
    <row r="93" spans="2:9" x14ac:dyDescent="0.2">
      <c r="B93" s="84"/>
      <c r="E93" s="68" t="s">
        <v>563</v>
      </c>
      <c r="F93" s="82"/>
      <c r="G93" s="88" t="s">
        <v>578</v>
      </c>
      <c r="H93" s="81" t="s">
        <v>577</v>
      </c>
      <c r="I93" s="87">
        <f>I94+I95</f>
        <v>85</v>
      </c>
    </row>
    <row r="94" spans="2:9" x14ac:dyDescent="0.2">
      <c r="B94" s="84"/>
      <c r="E94" s="85"/>
      <c r="F94" s="82"/>
      <c r="G94" s="88" t="s">
        <v>576</v>
      </c>
      <c r="I94" s="87">
        <v>73</v>
      </c>
    </row>
    <row r="95" spans="2:9" x14ac:dyDescent="0.2">
      <c r="B95" s="84"/>
      <c r="E95" s="85"/>
      <c r="F95" s="82"/>
      <c r="G95" s="88" t="s">
        <v>575</v>
      </c>
      <c r="I95" s="87">
        <v>12</v>
      </c>
    </row>
    <row r="96" spans="2:9" x14ac:dyDescent="0.2">
      <c r="B96" s="84"/>
      <c r="D96" s="85"/>
      <c r="F96" s="82"/>
      <c r="G96" s="88" t="s">
        <v>574</v>
      </c>
      <c r="H96" s="81" t="s">
        <v>573</v>
      </c>
      <c r="I96" s="87">
        <f>I97</f>
        <v>0</v>
      </c>
    </row>
    <row r="97" spans="2:9" x14ac:dyDescent="0.2">
      <c r="B97" s="98"/>
      <c r="C97" s="99"/>
      <c r="D97" s="99"/>
      <c r="E97" s="85"/>
      <c r="F97" s="100"/>
      <c r="G97" s="88" t="s">
        <v>572</v>
      </c>
      <c r="H97" s="101"/>
      <c r="I97" s="87">
        <v>0</v>
      </c>
    </row>
    <row r="98" spans="2:9" x14ac:dyDescent="0.2">
      <c r="B98" s="84"/>
      <c r="F98" s="82"/>
      <c r="G98" s="83"/>
      <c r="H98" s="83"/>
      <c r="I98" s="87"/>
    </row>
    <row r="99" spans="2:9" x14ac:dyDescent="0.2">
      <c r="B99" s="89">
        <f>B92</f>
        <v>151</v>
      </c>
      <c r="C99" s="78"/>
      <c r="D99" s="78" t="s">
        <v>553</v>
      </c>
      <c r="E99" s="78"/>
      <c r="F99" s="91"/>
      <c r="G99" s="78" t="s">
        <v>553</v>
      </c>
      <c r="H99" s="78"/>
      <c r="I99" s="92">
        <f>I92+I93+I96</f>
        <v>151</v>
      </c>
    </row>
    <row r="102" spans="2:9" ht="15" x14ac:dyDescent="0.2">
      <c r="B102" s="65" t="s">
        <v>571</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551</v>
      </c>
      <c r="C104" s="78"/>
      <c r="D104" s="78"/>
      <c r="E104" s="78"/>
      <c r="F104" s="78"/>
      <c r="G104" s="78"/>
      <c r="H104" s="78"/>
      <c r="I104" s="63" t="s">
        <v>550</v>
      </c>
    </row>
    <row r="105" spans="2:9" x14ac:dyDescent="0.2">
      <c r="B105" s="80"/>
      <c r="E105" s="85"/>
      <c r="F105" s="102"/>
      <c r="G105" s="83"/>
      <c r="H105" s="83"/>
      <c r="I105" s="82"/>
    </row>
    <row r="106" spans="2:9" x14ac:dyDescent="0.2">
      <c r="B106" s="84">
        <f>B107+B109</f>
        <v>460</v>
      </c>
      <c r="D106" s="85" t="s">
        <v>570</v>
      </c>
      <c r="E106" s="103" t="s">
        <v>569</v>
      </c>
      <c r="F106" s="82"/>
      <c r="G106" s="83"/>
      <c r="H106" s="83"/>
      <c r="I106" s="82"/>
    </row>
    <row r="107" spans="2:9" x14ac:dyDescent="0.2">
      <c r="B107" s="84">
        <v>483</v>
      </c>
      <c r="D107" s="85" t="s">
        <v>568</v>
      </c>
      <c r="E107" s="85"/>
      <c r="F107" s="82"/>
      <c r="G107" s="85" t="s">
        <v>567</v>
      </c>
      <c r="H107" s="68" t="s">
        <v>566</v>
      </c>
      <c r="I107" s="87"/>
    </row>
    <row r="108" spans="2:9" x14ac:dyDescent="0.2">
      <c r="B108" s="84">
        <f>-B13</f>
        <v>-933</v>
      </c>
      <c r="D108" s="85" t="s">
        <v>565</v>
      </c>
      <c r="E108" s="86" t="s">
        <v>564</v>
      </c>
      <c r="F108" s="82"/>
      <c r="G108" s="85"/>
      <c r="H108" s="67" t="s">
        <v>563</v>
      </c>
      <c r="I108" s="87">
        <f>B92</f>
        <v>151</v>
      </c>
    </row>
    <row r="109" spans="2:9" x14ac:dyDescent="0.2">
      <c r="B109" s="84">
        <v>-23</v>
      </c>
      <c r="D109" s="95" t="s">
        <v>562</v>
      </c>
      <c r="E109" s="85" t="s">
        <v>561</v>
      </c>
      <c r="F109" s="82"/>
      <c r="H109" s="104"/>
      <c r="I109" s="105"/>
    </row>
    <row r="110" spans="2:9" x14ac:dyDescent="0.2">
      <c r="B110" s="84">
        <v>0</v>
      </c>
      <c r="D110" s="85" t="s">
        <v>560</v>
      </c>
      <c r="E110" s="85" t="s">
        <v>559</v>
      </c>
      <c r="F110" s="82"/>
      <c r="G110" s="93"/>
      <c r="I110" s="87"/>
    </row>
    <row r="111" spans="2:9" x14ac:dyDescent="0.2">
      <c r="B111" s="84">
        <v>0</v>
      </c>
      <c r="D111" s="95" t="s">
        <v>558</v>
      </c>
      <c r="E111" s="85" t="s">
        <v>557</v>
      </c>
      <c r="F111" s="82"/>
      <c r="H111" s="104"/>
      <c r="I111" s="105"/>
    </row>
    <row r="112" spans="2:9" x14ac:dyDescent="0.2">
      <c r="B112" s="84"/>
      <c r="D112" s="85"/>
      <c r="E112" s="85" t="s">
        <v>556</v>
      </c>
      <c r="F112" s="82"/>
      <c r="G112" s="93"/>
      <c r="I112" s="87"/>
    </row>
    <row r="113" spans="2:9" x14ac:dyDescent="0.2">
      <c r="B113" s="84">
        <f>I115-B106-B108-B111</f>
        <v>624</v>
      </c>
      <c r="C113" s="99"/>
      <c r="D113" s="99" t="s">
        <v>555</v>
      </c>
      <c r="E113" s="66" t="s">
        <v>554</v>
      </c>
      <c r="F113" s="100"/>
      <c r="G113" s="93"/>
      <c r="H113" s="101"/>
      <c r="I113" s="87"/>
    </row>
    <row r="114" spans="2:9" x14ac:dyDescent="0.2">
      <c r="B114" s="84"/>
      <c r="E114" s="85"/>
      <c r="F114" s="82"/>
      <c r="G114" s="93"/>
      <c r="H114" s="83"/>
      <c r="I114" s="87"/>
    </row>
    <row r="115" spans="2:9" x14ac:dyDescent="0.2">
      <c r="B115" s="89">
        <f>B106+B108+B111+B113</f>
        <v>151</v>
      </c>
      <c r="C115" s="78"/>
      <c r="D115" s="78" t="s">
        <v>553</v>
      </c>
      <c r="E115" s="106"/>
      <c r="F115" s="91"/>
      <c r="G115" s="78" t="s">
        <v>553</v>
      </c>
      <c r="H115" s="78"/>
      <c r="I115" s="92">
        <f>I108</f>
        <v>151</v>
      </c>
    </row>
    <row r="118" spans="2:9" ht="15" x14ac:dyDescent="0.2">
      <c r="B118" s="65" t="s">
        <v>552</v>
      </c>
      <c r="C118" s="93"/>
      <c r="D118" s="93"/>
      <c r="E118" s="93"/>
      <c r="F118" s="93"/>
      <c r="G118" s="93"/>
      <c r="H118" s="93"/>
      <c r="I118" s="93"/>
    </row>
    <row r="120" spans="2:9" x14ac:dyDescent="0.2">
      <c r="B120" s="64" t="s">
        <v>551</v>
      </c>
      <c r="C120" s="78"/>
      <c r="D120" s="78"/>
      <c r="E120" s="78"/>
      <c r="F120" s="78"/>
      <c r="G120" s="78"/>
      <c r="H120" s="78"/>
      <c r="I120" s="63" t="s">
        <v>550</v>
      </c>
    </row>
    <row r="121" spans="2:9" ht="15" x14ac:dyDescent="0.2">
      <c r="B121" s="61"/>
      <c r="C121" s="79"/>
      <c r="D121" s="79"/>
      <c r="E121" s="79"/>
      <c r="F121" s="79"/>
      <c r="G121" s="79"/>
      <c r="H121" s="79"/>
      <c r="I121" s="62"/>
    </row>
    <row r="122" spans="2:9" ht="15" x14ac:dyDescent="0.2">
      <c r="B122" s="61"/>
      <c r="C122" s="79"/>
      <c r="D122" s="79"/>
      <c r="E122" s="60" t="s">
        <v>549</v>
      </c>
      <c r="F122" s="79"/>
      <c r="G122" s="79"/>
      <c r="H122" s="79"/>
      <c r="I122" s="87">
        <f>B123-I125-I128-I131-I134-I137-I142-I143-I144</f>
        <v>624</v>
      </c>
    </row>
    <row r="123" spans="2:9" ht="15" x14ac:dyDescent="0.2">
      <c r="B123" s="84">
        <f>B125+B128+B131+B134+B137+B142+B143+B144</f>
        <v>21915</v>
      </c>
      <c r="C123" s="79"/>
      <c r="D123" s="58"/>
      <c r="E123" s="85" t="s">
        <v>548</v>
      </c>
      <c r="F123" s="58"/>
      <c r="G123" s="58"/>
      <c r="H123" s="58"/>
      <c r="I123" s="87">
        <f>I125+I128+I131+I134+I137+I142+I143+I144</f>
        <v>21291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547</v>
      </c>
      <c r="F125" s="58"/>
      <c r="G125" s="58"/>
      <c r="H125" s="58"/>
      <c r="I125" s="87">
        <f>I126+I127</f>
        <v>0</v>
      </c>
    </row>
    <row r="126" spans="2:9" ht="13.15" customHeight="1" x14ac:dyDescent="0.2">
      <c r="B126" s="84">
        <v>0</v>
      </c>
      <c r="C126" s="58"/>
      <c r="D126" s="58"/>
      <c r="E126" s="85" t="s">
        <v>546</v>
      </c>
      <c r="F126" s="58"/>
      <c r="G126" s="58"/>
      <c r="H126" s="58"/>
      <c r="I126" s="87">
        <v>0</v>
      </c>
    </row>
    <row r="127" spans="2:9" ht="15" x14ac:dyDescent="0.2">
      <c r="B127" s="84">
        <v>0</v>
      </c>
      <c r="C127" s="58"/>
      <c r="D127" s="58"/>
      <c r="E127" s="85" t="s">
        <v>545</v>
      </c>
      <c r="F127" s="58"/>
      <c r="G127" s="58"/>
      <c r="H127" s="58"/>
      <c r="I127" s="87">
        <v>0</v>
      </c>
    </row>
    <row r="128" spans="2:9" x14ac:dyDescent="0.2">
      <c r="B128" s="84">
        <f>B129+B130</f>
        <v>877</v>
      </c>
      <c r="E128" s="85" t="s">
        <v>544</v>
      </c>
      <c r="I128" s="87">
        <f>I129+I130</f>
        <v>0</v>
      </c>
    </row>
    <row r="129" spans="2:9" x14ac:dyDescent="0.2">
      <c r="B129" s="84">
        <v>-38</v>
      </c>
      <c r="E129" s="85" t="s">
        <v>543</v>
      </c>
      <c r="I129" s="87">
        <v>0</v>
      </c>
    </row>
    <row r="130" spans="2:9" x14ac:dyDescent="0.2">
      <c r="B130" s="84">
        <v>915</v>
      </c>
      <c r="E130" s="85" t="s">
        <v>542</v>
      </c>
      <c r="I130" s="87">
        <v>0</v>
      </c>
    </row>
    <row r="131" spans="2:9" x14ac:dyDescent="0.2">
      <c r="B131" s="84">
        <f>B132+B133</f>
        <v>-1</v>
      </c>
      <c r="E131" s="85" t="s">
        <v>541</v>
      </c>
      <c r="I131" s="87">
        <f>I132+I133</f>
        <v>0</v>
      </c>
    </row>
    <row r="132" spans="2:9" x14ac:dyDescent="0.2">
      <c r="B132" s="84">
        <v>-1</v>
      </c>
      <c r="E132" s="85" t="s">
        <v>540</v>
      </c>
      <c r="I132" s="87">
        <v>0</v>
      </c>
    </row>
    <row r="133" spans="2:9" x14ac:dyDescent="0.2">
      <c r="B133" s="84">
        <v>0</v>
      </c>
      <c r="E133" s="85" t="s">
        <v>539</v>
      </c>
      <c r="I133" s="87">
        <v>0</v>
      </c>
    </row>
    <row r="134" spans="2:9" x14ac:dyDescent="0.2">
      <c r="B134" s="84">
        <f>B135+B136</f>
        <v>0</v>
      </c>
      <c r="E134" s="85" t="s">
        <v>538</v>
      </c>
      <c r="I134" s="87">
        <f>I135+I136</f>
        <v>-131</v>
      </c>
    </row>
    <row r="135" spans="2:9" x14ac:dyDescent="0.2">
      <c r="B135" s="84">
        <v>0</v>
      </c>
      <c r="E135" s="85" t="s">
        <v>537</v>
      </c>
      <c r="I135" s="87">
        <v>-85</v>
      </c>
    </row>
    <row r="136" spans="2:9" x14ac:dyDescent="0.2">
      <c r="B136" s="84">
        <v>0</v>
      </c>
      <c r="E136" s="85" t="s">
        <v>536</v>
      </c>
      <c r="I136" s="87">
        <v>-46</v>
      </c>
    </row>
    <row r="137" spans="2:9" x14ac:dyDescent="0.2">
      <c r="B137" s="84">
        <f>B138+B141</f>
        <v>0</v>
      </c>
      <c r="E137" s="107" t="s">
        <v>535</v>
      </c>
      <c r="I137" s="87">
        <f>I138+I141</f>
        <v>0</v>
      </c>
    </row>
    <row r="138" spans="2:9" x14ac:dyDescent="0.2">
      <c r="B138" s="84">
        <f>B139+B140</f>
        <v>0</v>
      </c>
      <c r="E138" s="107" t="s">
        <v>534</v>
      </c>
      <c r="I138" s="87">
        <f>I139+I140</f>
        <v>0</v>
      </c>
    </row>
    <row r="139" spans="2:9" x14ac:dyDescent="0.2">
      <c r="B139" s="84">
        <v>0</v>
      </c>
      <c r="E139" s="107" t="s">
        <v>533</v>
      </c>
      <c r="I139" s="87">
        <v>0</v>
      </c>
    </row>
    <row r="140" spans="2:9" x14ac:dyDescent="0.2">
      <c r="B140" s="84">
        <v>0</v>
      </c>
      <c r="E140" s="107" t="s">
        <v>532</v>
      </c>
      <c r="I140" s="87">
        <v>0</v>
      </c>
    </row>
    <row r="141" spans="2:9" x14ac:dyDescent="0.2">
      <c r="B141" s="84">
        <v>0</v>
      </c>
      <c r="E141" s="107" t="s">
        <v>531</v>
      </c>
      <c r="I141" s="87">
        <v>0</v>
      </c>
    </row>
    <row r="142" spans="2:9" x14ac:dyDescent="0.2">
      <c r="B142" s="84">
        <v>0</v>
      </c>
      <c r="E142" s="85" t="s">
        <v>530</v>
      </c>
      <c r="I142" s="87">
        <v>0</v>
      </c>
    </row>
    <row r="143" spans="2:9" x14ac:dyDescent="0.2">
      <c r="B143" s="84">
        <v>0</v>
      </c>
      <c r="C143" s="85" t="s">
        <v>529</v>
      </c>
      <c r="E143" s="85" t="s">
        <v>529</v>
      </c>
      <c r="I143" s="87">
        <v>0</v>
      </c>
    </row>
    <row r="144" spans="2:9" x14ac:dyDescent="0.2">
      <c r="B144" s="84">
        <f>B145+B146</f>
        <v>21039</v>
      </c>
      <c r="C144" s="85" t="s">
        <v>528</v>
      </c>
      <c r="E144" s="85" t="s">
        <v>528</v>
      </c>
      <c r="I144" s="87">
        <f>I145+I146</f>
        <v>21422</v>
      </c>
    </row>
    <row r="145" spans="2:9" x14ac:dyDescent="0.2">
      <c r="B145" s="84">
        <v>3055</v>
      </c>
      <c r="C145" s="85" t="s">
        <v>527</v>
      </c>
      <c r="E145" s="85" t="s">
        <v>527</v>
      </c>
      <c r="I145" s="87">
        <v>21203</v>
      </c>
    </row>
    <row r="146" spans="2:9" x14ac:dyDescent="0.2">
      <c r="B146" s="89">
        <v>17984</v>
      </c>
      <c r="C146" s="108" t="s">
        <v>526</v>
      </c>
      <c r="D146" s="109"/>
      <c r="E146" s="108" t="s">
        <v>526</v>
      </c>
      <c r="F146" s="109"/>
      <c r="G146" s="109"/>
      <c r="H146" s="109"/>
      <c r="I146" s="92">
        <v>219</v>
      </c>
    </row>
    <row r="185" spans="1:8" s="81" customFormat="1" x14ac:dyDescent="0.2">
      <c r="A185" s="83"/>
      <c r="B185" s="83"/>
      <c r="C185" s="83"/>
      <c r="D185" s="83"/>
      <c r="E185" s="83"/>
      <c r="F185" s="83"/>
      <c r="G185" s="83"/>
      <c r="H185" s="83"/>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F546253E6B104EAA1AEBEFC41266EF" ma:contentTypeVersion="1" ma:contentTypeDescription="Crear nuevo documento." ma:contentTypeScope="" ma:versionID="bf9f970932a558e826e2adf4071b3b3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8F5E0F5-0390-475E-A71D-5F3C9E0EF07C}"/>
</file>

<file path=customXml/itemProps2.xml><?xml version="1.0" encoding="utf-8"?>
<ds:datastoreItem xmlns:ds="http://schemas.openxmlformats.org/officeDocument/2006/customXml" ds:itemID="{A05B80CD-34F8-4655-8911-D1F41BDDA77C}"/>
</file>

<file path=customXml/itemProps3.xml><?xml version="1.0" encoding="utf-8"?>
<ds:datastoreItem xmlns:ds="http://schemas.openxmlformats.org/officeDocument/2006/customXml" ds:itemID="{CCA97350-E1BF-447E-9E47-FE37D2AC48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108</vt:i4>
      </vt:variant>
      <vt:variant>
        <vt:lpstr>Rangos con nombre</vt:lpstr>
      </vt:variant>
      <vt:variant>
        <vt:i4>107</vt:i4>
      </vt:variant>
    </vt:vector>
  </HeadingPairs>
  <TitlesOfParts>
    <vt:vector size="215" baseType="lpstr">
      <vt:lpstr>INDICE</vt:lpstr>
      <vt:lpstr>Nota metodológica</vt:lpstr>
      <vt:lpstr>Inventario empresas</vt:lpstr>
      <vt:lpstr>Tabla 1</vt:lpstr>
      <vt:lpstr>Tabla 2</vt:lpstr>
      <vt:lpstr>Tabla 2.1</vt:lpstr>
      <vt:lpstr>Tabla 2.2</vt:lpstr>
      <vt:lpstr>Tabla 2.2.1</vt:lpstr>
      <vt:lpstr>Tabla 2.2.1.1</vt:lpstr>
      <vt:lpstr>Tabla 2.2.1.2</vt:lpstr>
      <vt:lpstr>Tabla 2.2.1.3</vt:lpstr>
      <vt:lpstr>Tabla 2.2.1.4</vt:lpstr>
      <vt:lpstr>Tabla 2.2.1.5</vt:lpstr>
      <vt:lpstr>Tabla 2.2.1.6</vt:lpstr>
      <vt:lpstr>Tabla 2.2.1.7</vt:lpstr>
      <vt:lpstr>Tabla 2.2.1.8</vt:lpstr>
      <vt:lpstr>Tabla 2.2.1.9</vt:lpstr>
      <vt:lpstr>Tabla 2.2.1.10</vt:lpstr>
      <vt:lpstr>Tabla 2.2.1.11</vt:lpstr>
      <vt:lpstr>Tabla 2.2.1.12</vt:lpstr>
      <vt:lpstr>Tabla 2.2.1.13</vt:lpstr>
      <vt:lpstr>Tabla 2.2.1.14</vt:lpstr>
      <vt:lpstr>Hoja1</vt:lpstr>
      <vt:lpstr>Tabla 2.2.1.15</vt:lpstr>
      <vt:lpstr>Tabla 2.2.1.16</vt:lpstr>
      <vt:lpstr>Tabla 2.2.1.17</vt:lpstr>
      <vt:lpstr>Tabla 2.3</vt:lpstr>
      <vt:lpstr>Tabla 3</vt:lpstr>
      <vt:lpstr>Tabla 3.1</vt:lpstr>
      <vt:lpstr>Tabla 3.2</vt:lpstr>
      <vt:lpstr>Tabla 3.3</vt:lpstr>
      <vt:lpstr>Tabla 3.4</vt:lpstr>
      <vt:lpstr>Tabla 3.5</vt:lpstr>
      <vt:lpstr>Tabla 4</vt:lpstr>
      <vt:lpstr>Tabla 5</vt:lpstr>
      <vt:lpstr>Tabla 6</vt:lpstr>
      <vt:lpstr>Tabla 7</vt:lpstr>
      <vt:lpstr>Tabla 8</vt:lpstr>
      <vt:lpstr>Tabla 9</vt:lpstr>
      <vt:lpstr>Tabla 10</vt:lpstr>
      <vt:lpstr>Tabla 11</vt:lpstr>
      <vt:lpstr>Tabla 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Tabla 37</vt:lpstr>
      <vt:lpstr>Tabla 38</vt:lpstr>
      <vt:lpstr>Tabla 39</vt:lpstr>
      <vt:lpstr>Tabla 40</vt:lpstr>
      <vt:lpstr>Tabla 41</vt:lpstr>
      <vt:lpstr>Tabla 42</vt:lpstr>
      <vt:lpstr>Tabla 43</vt:lpstr>
      <vt:lpstr>Tabla 44</vt:lpstr>
      <vt:lpstr>Tabla 45</vt:lpstr>
      <vt:lpstr>Tabla 46</vt:lpstr>
      <vt:lpstr>Tabla 47</vt:lpstr>
      <vt:lpstr>Tabla 48</vt:lpstr>
      <vt:lpstr>Tabla 49</vt:lpstr>
      <vt:lpstr>Tabla 50</vt:lpstr>
      <vt:lpstr>Tabla 51</vt:lpstr>
      <vt:lpstr>Tabla 52</vt:lpstr>
      <vt:lpstr>Tabla 53</vt:lpstr>
      <vt:lpstr>Tabla 54</vt:lpstr>
      <vt:lpstr>Tabla 55</vt:lpstr>
      <vt:lpstr>Tabla 56</vt:lpstr>
      <vt:lpstr>Tabla 57</vt:lpstr>
      <vt:lpstr>Tabla 58</vt:lpstr>
      <vt:lpstr>Tabla 59</vt:lpstr>
      <vt:lpstr>Tabla 60</vt:lpstr>
      <vt:lpstr>Tabla 61</vt:lpstr>
      <vt:lpstr>Tabla 62</vt:lpstr>
      <vt:lpstr>Tabla 63</vt:lpstr>
      <vt:lpstr>Tabla 64</vt:lpstr>
      <vt:lpstr>Tabla 65</vt:lpstr>
      <vt:lpstr>Tabla 66</vt:lpstr>
      <vt:lpstr>Tabla 67</vt:lpstr>
      <vt:lpstr>Tabla 68</vt:lpstr>
      <vt:lpstr>Tabla 69</vt:lpstr>
      <vt:lpstr>Tabla 70</vt:lpstr>
      <vt:lpstr>Tabla 71</vt:lpstr>
      <vt:lpstr>Tabla 72</vt:lpstr>
      <vt:lpstr>Tabla 73</vt:lpstr>
      <vt:lpstr>Tabla 74</vt:lpstr>
      <vt:lpstr>Tabla 75</vt:lpstr>
      <vt:lpstr>Tabla 76</vt:lpstr>
      <vt:lpstr>Tabla 77</vt:lpstr>
      <vt:lpstr>Tabla 78</vt:lpstr>
      <vt:lpstr>'Inventario empresas'!Área_de_impresión</vt:lpstr>
      <vt:lpstr>'Nota metodológica'!Área_de_impresión</vt:lpstr>
      <vt:lpstr>'Tabla 1'!Área_de_impresión</vt:lpstr>
      <vt:lpstr>'Tabla 10'!Área_de_impresión</vt:lpstr>
      <vt:lpstr>'Tabla 11'!Área_de_impresión</vt:lpstr>
      <vt:lpstr>'Tabla 12'!Área_de_impresión</vt:lpstr>
      <vt:lpstr>'Tabla 13'!Área_de_impresión</vt:lpstr>
      <vt:lpstr>'Tabla 14'!Área_de_impresión</vt:lpstr>
      <vt:lpstr>'Tabla 15'!Área_de_impresión</vt:lpstr>
      <vt:lpstr>'Tabla 16'!Área_de_impresión</vt:lpstr>
      <vt:lpstr>'Tabla 17'!Área_de_impresión</vt:lpstr>
      <vt:lpstr>'Tabla 18'!Área_de_impresión</vt:lpstr>
      <vt:lpstr>'Tabla 19'!Área_de_impresión</vt:lpstr>
      <vt:lpstr>'Tabla 2'!Área_de_impresión</vt:lpstr>
      <vt:lpstr>'Tabla 2.1'!Área_de_impresión</vt:lpstr>
      <vt:lpstr>'Tabla 2.2'!Área_de_impresión</vt:lpstr>
      <vt:lpstr>'Tabla 2.2.1'!Área_de_impresión</vt:lpstr>
      <vt:lpstr>'Tabla 2.2.1.1'!Área_de_impresión</vt:lpstr>
      <vt:lpstr>'Tabla 2.2.1.10'!Área_de_impresión</vt:lpstr>
      <vt:lpstr>'Tabla 2.2.1.11'!Área_de_impresión</vt:lpstr>
      <vt:lpstr>'Tabla 2.2.1.12'!Área_de_impresión</vt:lpstr>
      <vt:lpstr>'Tabla 2.2.1.13'!Área_de_impresión</vt:lpstr>
      <vt:lpstr>'Tabla 2.2.1.14'!Área_de_impresión</vt:lpstr>
      <vt:lpstr>'Tabla 2.2.1.15'!Área_de_impresión</vt:lpstr>
      <vt:lpstr>'Tabla 2.2.1.16'!Área_de_impresión</vt:lpstr>
      <vt:lpstr>'Tabla 2.2.1.17'!Área_de_impresión</vt:lpstr>
      <vt:lpstr>'Tabla 2.2.1.2'!Área_de_impresión</vt:lpstr>
      <vt:lpstr>'Tabla 2.2.1.3'!Área_de_impresión</vt:lpstr>
      <vt:lpstr>'Tabla 2.2.1.4'!Área_de_impresión</vt:lpstr>
      <vt:lpstr>'Tabla 2.2.1.5'!Área_de_impresión</vt:lpstr>
      <vt:lpstr>'Tabla 2.2.1.6'!Área_de_impresión</vt:lpstr>
      <vt:lpstr>'Tabla 2.2.1.7'!Área_de_impresión</vt:lpstr>
      <vt:lpstr>'Tabla 2.2.1.8'!Área_de_impresión</vt:lpstr>
      <vt:lpstr>'Tabla 2.2.1.9'!Área_de_impresión</vt:lpstr>
      <vt:lpstr>'Tabla 2.3'!Área_de_impresión</vt:lpstr>
      <vt:lpstr>'Tabla 20'!Área_de_impresión</vt:lpstr>
      <vt:lpstr>'Tabla 21'!Área_de_impresión</vt:lpstr>
      <vt:lpstr>'Tabla 22'!Área_de_impresión</vt:lpstr>
      <vt:lpstr>'Tabla 23'!Área_de_impresión</vt:lpstr>
      <vt:lpstr>'Tabla 24'!Área_de_impresión</vt:lpstr>
      <vt:lpstr>'Tabla 25'!Área_de_impresión</vt:lpstr>
      <vt:lpstr>'Tabla 26'!Área_de_impresión</vt:lpstr>
      <vt:lpstr>'Tabla 27'!Área_de_impresión</vt:lpstr>
      <vt:lpstr>'Tabla 28'!Área_de_impresión</vt:lpstr>
      <vt:lpstr>'Tabla 29'!Área_de_impresión</vt:lpstr>
      <vt:lpstr>'Tabla 3'!Área_de_impresión</vt:lpstr>
      <vt:lpstr>'Tabla 3.1'!Área_de_impresión</vt:lpstr>
      <vt:lpstr>'Tabla 3.2'!Área_de_impresión</vt:lpstr>
      <vt:lpstr>'Tabla 3.3'!Área_de_impresión</vt:lpstr>
      <vt:lpstr>'Tabla 3.4'!Área_de_impresión</vt:lpstr>
      <vt:lpstr>'Tabla 3.5'!Área_de_impresión</vt:lpstr>
      <vt:lpstr>'Tabla 30'!Área_de_impresión</vt:lpstr>
      <vt:lpstr>'Tabla 31'!Área_de_impresión</vt:lpstr>
      <vt:lpstr>'Tabla 32'!Área_de_impresión</vt:lpstr>
      <vt:lpstr>'Tabla 33'!Área_de_impresión</vt:lpstr>
      <vt:lpstr>'Tabla 34'!Área_de_impresión</vt:lpstr>
      <vt:lpstr>'Tabla 35'!Área_de_impresión</vt:lpstr>
      <vt:lpstr>'Tabla 36'!Área_de_impresión</vt:lpstr>
      <vt:lpstr>'Tabla 37'!Área_de_impresión</vt:lpstr>
      <vt:lpstr>'Tabla 38'!Área_de_impresión</vt:lpstr>
      <vt:lpstr>'Tabla 39'!Área_de_impresión</vt:lpstr>
      <vt:lpstr>'Tabla 4'!Área_de_impresión</vt:lpstr>
      <vt:lpstr>'Tabla 40'!Área_de_impresión</vt:lpstr>
      <vt:lpstr>'Tabla 41'!Área_de_impresión</vt:lpstr>
      <vt:lpstr>'Tabla 42'!Área_de_impresión</vt:lpstr>
      <vt:lpstr>'Tabla 43'!Área_de_impresión</vt:lpstr>
      <vt:lpstr>'Tabla 44'!Área_de_impresión</vt:lpstr>
      <vt:lpstr>'Tabla 45'!Área_de_impresión</vt:lpstr>
      <vt:lpstr>'Tabla 46'!Área_de_impresión</vt:lpstr>
      <vt:lpstr>'Tabla 47'!Área_de_impresión</vt:lpstr>
      <vt:lpstr>'Tabla 48'!Área_de_impresión</vt:lpstr>
      <vt:lpstr>'Tabla 49'!Área_de_impresión</vt:lpstr>
      <vt:lpstr>'Tabla 5'!Área_de_impresión</vt:lpstr>
      <vt:lpstr>'Tabla 50'!Área_de_impresión</vt:lpstr>
      <vt:lpstr>'Tabla 51'!Área_de_impresión</vt:lpstr>
      <vt:lpstr>'Tabla 52'!Área_de_impresión</vt:lpstr>
      <vt:lpstr>'Tabla 53'!Área_de_impresión</vt:lpstr>
      <vt:lpstr>'Tabla 54'!Área_de_impresión</vt:lpstr>
      <vt:lpstr>'Tabla 55'!Área_de_impresión</vt:lpstr>
      <vt:lpstr>'Tabla 56'!Área_de_impresión</vt:lpstr>
      <vt:lpstr>'Tabla 57'!Área_de_impresión</vt:lpstr>
      <vt:lpstr>'Tabla 58'!Área_de_impresión</vt:lpstr>
      <vt:lpstr>'Tabla 59'!Área_de_impresión</vt:lpstr>
      <vt:lpstr>'Tabla 6'!Área_de_impresión</vt:lpstr>
      <vt:lpstr>'Tabla 60'!Área_de_impresión</vt:lpstr>
      <vt:lpstr>'Tabla 61'!Área_de_impresión</vt:lpstr>
      <vt:lpstr>'Tabla 62'!Área_de_impresión</vt:lpstr>
      <vt:lpstr>'Tabla 63'!Área_de_impresión</vt:lpstr>
      <vt:lpstr>'Tabla 64'!Área_de_impresión</vt:lpstr>
      <vt:lpstr>'Tabla 65'!Área_de_impresión</vt:lpstr>
      <vt:lpstr>'Tabla 66'!Área_de_impresión</vt:lpstr>
      <vt:lpstr>'Tabla 67'!Área_de_impresión</vt:lpstr>
      <vt:lpstr>'Tabla 68'!Área_de_impresión</vt:lpstr>
      <vt:lpstr>'Tabla 69'!Área_de_impresión</vt:lpstr>
      <vt:lpstr>'Tabla 7'!Área_de_impresión</vt:lpstr>
      <vt:lpstr>'Tabla 70'!Área_de_impresión</vt:lpstr>
      <vt:lpstr>'Tabla 71'!Área_de_impresión</vt:lpstr>
      <vt:lpstr>'Tabla 72'!Área_de_impresión</vt:lpstr>
      <vt:lpstr>'Tabla 73'!Área_de_impresión</vt:lpstr>
      <vt:lpstr>'Tabla 74'!Área_de_impresión</vt:lpstr>
      <vt:lpstr>'Tabla 75'!Área_de_impresión</vt:lpstr>
      <vt:lpstr>'Tabla 76'!Área_de_impresión</vt:lpstr>
      <vt:lpstr>'Tabla 77'!Área_de_impresión</vt:lpstr>
      <vt:lpstr>'Tabla 78'!Área_de_impresión</vt:lpstr>
      <vt:lpstr>'Tabla 8'!Área_de_impresión</vt:lpstr>
      <vt:lpstr>'Tabla 9'!Área_de_impresión</vt:lpstr>
      <vt:lpstr>Tabla_28__Rama_25._Captación__depuración_y_distribución_de_agua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2022-09-30T07:52:19Z</dcterms:created>
  <dcterms:modified xsi:type="dcterms:W3CDTF">2022-09-30T07:53:40Z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0x0101004FF546253E6B104EAA1AEBEFC41266EF</vt:lpwstr>
  </property>
</Properties>
</file>